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CONCEJO-1\Desktop\PRESUPUESTO 2021\"/>
    </mc:Choice>
  </mc:AlternateContent>
  <xr:revisionPtr revIDLastSave="0" documentId="13_ncr:1_{8FF67196-4803-443E-B7FE-99D2D835A272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Hoja1" sheetId="1" r:id="rId1"/>
    <sheet name="Hoja3" sheetId="3" r:id="rId2"/>
  </sheets>
  <definedNames>
    <definedName name="_xlnm.Print_Area" localSheetId="1">Hoja3!$A$1:$C$92</definedName>
    <definedName name="_xlnm.Print_Titles" localSheetId="1">Hoja3!$2:$2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7" i="3" l="1"/>
  <c r="B86" i="3"/>
  <c r="C81" i="3" l="1"/>
  <c r="B90" i="3" s="1"/>
  <c r="C78" i="3"/>
  <c r="B89" i="3" s="1"/>
  <c r="B74" i="3"/>
  <c r="C75" i="3" s="1"/>
  <c r="B88" i="3" s="1"/>
  <c r="B91" i="3" s="1"/>
  <c r="C71" i="3" l="1"/>
  <c r="C67" i="3"/>
  <c r="C63" i="3"/>
  <c r="C59" i="3"/>
  <c r="C55" i="3"/>
  <c r="C51" i="3"/>
  <c r="C47" i="3"/>
  <c r="C43" i="3"/>
  <c r="C39" i="3"/>
  <c r="C35" i="3"/>
  <c r="C31" i="3"/>
  <c r="C27" i="3"/>
  <c r="C23" i="3"/>
  <c r="C19" i="3"/>
  <c r="C15" i="3"/>
  <c r="C11" i="3"/>
  <c r="C82" i="3" l="1"/>
  <c r="K4" i="1"/>
  <c r="K5" i="1" s="1"/>
  <c r="G3" i="1" l="1"/>
  <c r="G2" i="1"/>
  <c r="H9" i="1"/>
  <c r="G5" i="1" s="1"/>
  <c r="I9" i="1"/>
  <c r="C9" i="1"/>
  <c r="C6" i="1"/>
  <c r="A4" i="1"/>
  <c r="B9" i="1"/>
  <c r="B8" i="1"/>
  <c r="C8" i="1" s="1"/>
  <c r="B7" i="1"/>
  <c r="C7" i="1" s="1"/>
  <c r="B6" i="1"/>
  <c r="B5" i="1"/>
  <c r="C5" i="1" s="1"/>
  <c r="C10" i="1" s="1"/>
  <c r="C11" i="1" l="1"/>
  <c r="C12" i="1" s="1"/>
  <c r="C13" i="1"/>
  <c r="G4" i="1"/>
  <c r="J9" i="1"/>
</calcChain>
</file>

<file path=xl/sharedStrings.xml><?xml version="1.0" encoding="utf-8"?>
<sst xmlns="http://schemas.openxmlformats.org/spreadsheetml/2006/main" count="85" uniqueCount="67">
  <si>
    <t>CONCEPTO:</t>
  </si>
  <si>
    <t>TOTAL.......................................................................................</t>
  </si>
  <si>
    <t>PRESUPUESTO DE GASTOS AÑO 2021</t>
  </si>
  <si>
    <r>
      <t xml:space="preserve">PLAN DE OBRAS </t>
    </r>
    <r>
      <rPr>
        <i/>
        <u/>
        <sz val="14"/>
        <color theme="1"/>
        <rFont val="Arial"/>
        <family val="2"/>
      </rPr>
      <t xml:space="preserve">–  </t>
    </r>
    <r>
      <rPr>
        <b/>
        <i/>
        <u/>
        <sz val="14"/>
        <color theme="1"/>
        <rFont val="Arial"/>
        <family val="2"/>
      </rPr>
      <t>DETALLE ANALITICO</t>
    </r>
  </si>
  <si>
    <t>A- EDIFICIOS Y OTROS INMUEBLES MUNICIPALES</t>
  </si>
  <si>
    <r>
      <t xml:space="preserve">A-1- EDIFICIOS Y OTROS INMUEBLES MUNICIPALES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</si>
  <si>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A-2- EDIFICIOS Y OTROS INMUEBLES MUNICIPALES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</si>
  <si>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B- OBRAS EN CEMENTERIO</t>
  </si>
  <si>
    <t>C- PAVIMENTO, ASFALTO Y CORDÓN CUNETA</t>
  </si>
  <si>
    <t>D- DESAGÜES DE LA CIUDAD</t>
  </si>
  <si>
    <t>E - PLAZAS, PASEOS, PLAZOLETAS Y CICLOVÍAS</t>
  </si>
  <si>
    <r>
      <t xml:space="preserve">E -1 PLAZAS, PASEOS, PLAZOLETAS Y CICLOVÍAS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</si>
  <si>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E -2 PLAZAS, PASEOS, PLAZOLETAS Y CICLOVÍAS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</si>
  <si>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F - FORESTACIÓN</t>
  </si>
  <si>
    <t>G - PUENTES Y PASARELAS</t>
  </si>
  <si>
    <r>
      <t xml:space="preserve">G - 1 PUENTES Y PASARELAS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</si>
  <si>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G - 1 PUENTES Y PASARELAS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</si>
  <si>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H - ALUMBRADO PÚBLICO</t>
  </si>
  <si>
    <t>I - OBRAS DE GAS</t>
  </si>
  <si>
    <t>J - AGUA Y CLOACAS</t>
  </si>
  <si>
    <t>K - OBRAS DE SANEAMIENTO</t>
  </si>
  <si>
    <r>
      <t xml:space="preserve">K - 1 OBRAS DE SANEAMIENTO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</si>
  <si>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K - 2 OBRAS DE SANEAMIENTO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</si>
  <si>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L - PLAN DE MANEJO PARQUE TAU</t>
  </si>
  <si>
    <r>
      <t xml:space="preserve">L - 1 OBRAS PLAN DE MANEJO PARQUE TAU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</si>
  <si>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L - 2 OBRAS PLAN DE MANEJO PARQUE TAU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</si>
  <si>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M - BACHEO Y MEJORAMIENTO DE CALLES</t>
  </si>
  <si>
    <r>
      <t xml:space="preserve">M - 1 BACHEO Y MEJORAMIENTO DE CALLES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</si>
  <si>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M - 2 BACHEO Y MEJORAMIENTO DE CALLES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</si>
  <si>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O - CONTRUCCIÓN DE VIVIENDAS SOCIALES</t>
  </si>
  <si>
    <r>
      <t xml:space="preserve">O - 1 CONSTRUCCIÓN DE VIVIENDAS SOCIALES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</si>
  <si>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O - 2 CONSTRUCCIÓN DE VIVIENDAS SOCIALES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</si>
  <si>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P - OBRAS VARIAS</t>
  </si>
  <si>
    <t>Q - OBRAS VIALES</t>
  </si>
  <si>
    <t>R - OBRAS POR CUENTA DE PROVINCIA O NACIÓN</t>
  </si>
  <si>
    <t>R - 1 Aporte Provincial</t>
  </si>
  <si>
    <t>R - 2 Aporte Nacional</t>
  </si>
  <si>
    <t>S - DEUDAS POR OBRAS PÚBLICAS</t>
  </si>
  <si>
    <t>S- 1 Deudas Obras Públicas</t>
  </si>
  <si>
    <t>T - CRÉDITO ADICIONAL P/ REFUERZO DE PARTIDAS</t>
  </si>
  <si>
    <t>T- 1 Crédto Adicional</t>
  </si>
  <si>
    <t>TOTAL PLAN DE OBRAS 2021</t>
  </si>
  <si>
    <r>
      <t xml:space="preserve">J - 1 AGUA Y CLOACAS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</si>
  <si>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J - 2 AGUA Y CLOACAS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</si>
  <si>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Q - 1 OBRAS VIALES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</si>
  <si>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Q - 2 OBRAS VIALES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</si>
  <si>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B-1 OBRAS EN CEMENTERIO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</si>
  <si>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B-2 OBRAS EN CEMENTERIO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</si>
  <si>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C-1 PAVIMENTO, ASFALTO Y CORDÓN CUNETA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</si>
  <si>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C-2 PAVIMENTO, ASFALTO Y CORDÓN CUNETA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</si>
  <si>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D -1 DESAGÜES DE LA CIUDAD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</si>
  <si>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D -2 DESAGÜES DE LA CIUDAD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</si>
  <si>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H - 1 ALUMBRADO PÚBLICO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</si>
  <si>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H - 2 ALUMBRADO PÚBLICO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</si>
  <si>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I - 1 OBRAS DE GAS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</si>
  <si>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I - 2 OBRAS DE GAS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</si>
  <si>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F- 1 FORESTACIÓN       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</si>
  <si>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F- 2 FORESTACIÓN 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</si>
  <si>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P - 1 OBRAS VARIAS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</si>
  <si>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P - 2 OBRAS VARIAS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</si>
  <si>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>·</t>
    </r>
    <r>
      <rPr>
        <i/>
        <sz val="12"/>
        <color theme="1"/>
        <rFont val="Times New Roman"/>
        <family val="1"/>
      </rPr>
      <t xml:space="preserve">    Por Contratación</t>
    </r>
  </si>
  <si>
    <r>
      <t>·</t>
    </r>
    <r>
      <rPr>
        <i/>
        <sz val="12"/>
        <color theme="1"/>
        <rFont val="Times New Roman"/>
        <family val="1"/>
      </rPr>
      <t xml:space="preserve">    Por Administración</t>
    </r>
  </si>
  <si>
    <r>
      <t>·</t>
    </r>
    <r>
      <rPr>
        <i/>
        <sz val="12"/>
        <color theme="1"/>
        <rFont val="Times New Roman"/>
        <family val="1"/>
      </rPr>
      <t xml:space="preserve">    Por Cuenta de la Nación y/o Provincia</t>
    </r>
  </si>
  <si>
    <r>
      <t>·</t>
    </r>
    <r>
      <rPr>
        <i/>
        <sz val="12"/>
        <color theme="1"/>
        <rFont val="Times New Roman"/>
        <family val="1"/>
      </rPr>
      <t xml:space="preserve">    Deuda Obras Públicas</t>
    </r>
  </si>
  <si>
    <t>TOTAL..........................................................</t>
  </si>
  <si>
    <t>DISTRIBUCION SEGÚN REGIMEN DE CONTRATACION</t>
  </si>
  <si>
    <r>
      <t>·</t>
    </r>
    <r>
      <rPr>
        <i/>
        <sz val="12"/>
        <color theme="1"/>
        <rFont val="Times New Roman"/>
        <family val="1"/>
      </rPr>
      <t xml:space="preserve">   Crédito Adicional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</si>
</sst>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$&quot;\ * #,##0.00_ ;_ &quot;$&quot;\ * \-#,##0.00_ ;_ &quot;$&quot;\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i/>
      <u/>
      <sz val="11.5"/>
      <color theme="1"/>
      <name val="Times New Roman"/>
      <family val="1"/>
    </font>
    <font>
      <i/>
      <sz val="11.5"/>
      <color theme="1"/>
      <name val="Times New Roman"/>
      <family val="1"/>
    </font>
    <font>
      <b/>
      <i/>
      <sz val="11.5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u/>
      <sz val="14"/>
      <color theme="1"/>
      <name val="Arial"/>
      <family val="2"/>
    </font>
    <font>
      <i/>
      <u/>
      <sz val="14"/>
      <color theme="1"/>
      <name val="Arial"/>
      <family val="2"/>
    </font>
    <font>
      <sz val="28"/>
      <color theme="1"/>
      <name val="Edwardian Script ITC"/>
      <family val="4"/>
    </font>
    <font>
      <b/>
      <i/>
      <u/>
      <sz val="14"/>
      <color theme="1"/>
      <name val="Times New Roman"/>
      <family val="1"/>
    </font>
    <font>
      <i/>
      <sz val="12"/>
      <color theme="1"/>
      <name val="Symbol"/>
      <family val="1"/>
      <charset val="2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164" fontId="0" fillId="0" borderId="0" xfId="1" applyFont="1"/>
    <xf numFmtId="164" fontId="0" fillId="0" borderId="0" xfId="0" applyNumberFormat="1"/>
    <xf numFmtId="10" fontId="0" fillId="0" borderId="0" xfId="2" applyNumberFormat="1" applyFont="1"/>
    <xf numFmtId="0" fontId="0" fillId="0" borderId="0" xfId="0" applyAlignment="1"/>
    <xf numFmtId="4" fontId="2" fillId="0" borderId="2" xfId="0" applyNumberFormat="1" applyFont="1" applyBorder="1" applyAlignment="1">
      <alignment horizontal="right" vertical="center" wrapText="1" indent="2"/>
    </xf>
    <xf numFmtId="0" fontId="2" fillId="0" borderId="4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wrapText="1"/>
    </xf>
    <xf numFmtId="0" fontId="5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wrapText="1"/>
    </xf>
    <xf numFmtId="0" fontId="5" fillId="0" borderId="10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right" vertical="center" wrapText="1" indent="2"/>
    </xf>
    <xf numFmtId="4" fontId="2" fillId="0" borderId="12" xfId="0" applyNumberFormat="1" applyFont="1" applyBorder="1" applyAlignment="1">
      <alignment horizontal="right" wrapText="1"/>
    </xf>
    <xf numFmtId="0" fontId="5" fillId="0" borderId="15" xfId="0" applyFont="1" applyBorder="1" applyAlignment="1">
      <alignment horizontal="center"/>
    </xf>
    <xf numFmtId="0" fontId="0" fillId="0" borderId="16" xfId="0" applyBorder="1"/>
    <xf numFmtId="4" fontId="6" fillId="0" borderId="17" xfId="0" applyNumberFormat="1" applyFont="1" applyBorder="1" applyAlignment="1">
      <alignment horizontal="right" wrapText="1"/>
    </xf>
    <xf numFmtId="0" fontId="11" fillId="0" borderId="18" xfId="0" applyFont="1" applyBorder="1" applyAlignment="1">
      <alignment vertical="center" wrapText="1"/>
    </xf>
    <xf numFmtId="4" fontId="2" fillId="0" borderId="19" xfId="0" applyNumberFormat="1" applyFont="1" applyBorder="1" applyAlignment="1">
      <alignment horizontal="right" wrapText="1"/>
    </xf>
    <xf numFmtId="0" fontId="11" fillId="0" borderId="20" xfId="0" applyFont="1" applyBorder="1" applyAlignment="1">
      <alignment vertical="center" wrapText="1"/>
    </xf>
    <xf numFmtId="4" fontId="2" fillId="0" borderId="21" xfId="0" applyNumberFormat="1" applyFont="1" applyBorder="1" applyAlignment="1">
      <alignment horizontal="right" wrapText="1"/>
    </xf>
    <xf numFmtId="0" fontId="11" fillId="0" borderId="22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right" wrapText="1"/>
    </xf>
    <xf numFmtId="0" fontId="13" fillId="0" borderId="23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3"/>
  <sheetViews>
    <sheetView workbookViewId="0">
      <selection activeCell="K10" sqref="K10"/>
    </sheetView>
  </sheetViews>
  <sheetFormatPr baseColWidth="10" defaultRowHeight="15" x14ac:dyDescent="0.25"/>
  <cols>
    <col min="2" max="2" width="16.140625" style="1" bestFit="1" customWidth="1"/>
    <col min="3" max="3" width="16.140625" bestFit="1" customWidth="1"/>
    <col min="7" max="7" width="11.42578125" style="3"/>
  </cols>
  <sheetData>
    <row r="2" spans="1:11" x14ac:dyDescent="0.25">
      <c r="A2">
        <v>995000000</v>
      </c>
      <c r="G2" s="3">
        <f>+H2/$H$9</f>
        <v>0.75106759760171249</v>
      </c>
      <c r="H2">
        <v>287353825</v>
      </c>
      <c r="I2">
        <v>250109290</v>
      </c>
      <c r="K2">
        <v>120600000</v>
      </c>
    </row>
    <row r="3" spans="1:11" x14ac:dyDescent="0.25">
      <c r="A3">
        <v>549</v>
      </c>
      <c r="G3" s="3">
        <f>+H3/$H$9</f>
        <v>5.7502234909306234E-2</v>
      </c>
      <c r="H3">
        <v>22000000</v>
      </c>
      <c r="I3">
        <v>37244535</v>
      </c>
      <c r="K3">
        <v>99500000</v>
      </c>
    </row>
    <row r="4" spans="1:11" x14ac:dyDescent="0.25">
      <c r="A4">
        <f>+(A2-0.16)/A3</f>
        <v>1812386.1563570129</v>
      </c>
      <c r="G4" s="3">
        <f>+H4/$H$9</f>
        <v>7.903943562079184E-2</v>
      </c>
      <c r="H4">
        <v>30240000</v>
      </c>
      <c r="I4">
        <v>20000000</v>
      </c>
      <c r="K4">
        <f>+K2-K3</f>
        <v>21100000</v>
      </c>
    </row>
    <row r="5" spans="1:11" x14ac:dyDescent="0.25">
      <c r="A5">
        <v>17</v>
      </c>
      <c r="B5" s="1">
        <f>+A5*$A$4</f>
        <v>30810564.658069219</v>
      </c>
      <c r="C5" s="2">
        <f>+B5+0.34</f>
        <v>30810564.998069219</v>
      </c>
      <c r="G5" s="3">
        <f>+H5/$H$9</f>
        <v>0.11239073186818946</v>
      </c>
      <c r="H5">
        <v>43000000</v>
      </c>
      <c r="I5">
        <v>2000000</v>
      </c>
      <c r="K5">
        <f>+K4/K3</f>
        <v>0.21206030150753769</v>
      </c>
    </row>
    <row r="6" spans="1:11" x14ac:dyDescent="0.25">
      <c r="A6">
        <v>27</v>
      </c>
      <c r="B6" s="1">
        <f>+A6*$A$4</f>
        <v>48934426.22163935</v>
      </c>
      <c r="C6" s="2">
        <f>+B6-0.22</f>
        <v>48934426.001639351</v>
      </c>
      <c r="I6">
        <v>25200000</v>
      </c>
    </row>
    <row r="7" spans="1:11" x14ac:dyDescent="0.25">
      <c r="A7">
        <v>56</v>
      </c>
      <c r="B7" s="1">
        <f>+A7*$A$4</f>
        <v>101493624.75599273</v>
      </c>
      <c r="C7" s="2">
        <f>+B7+0.24</f>
        <v>101493624.99599272</v>
      </c>
      <c r="I7">
        <v>5040000</v>
      </c>
    </row>
    <row r="8" spans="1:11" x14ac:dyDescent="0.25">
      <c r="A8">
        <v>11</v>
      </c>
      <c r="B8" s="1">
        <f>+A8*$A$4</f>
        <v>19936247.719927143</v>
      </c>
      <c r="C8" s="2">
        <f>+B8+0.28</f>
        <v>19936247.999927144</v>
      </c>
      <c r="I8">
        <v>43000000</v>
      </c>
    </row>
    <row r="9" spans="1:11" x14ac:dyDescent="0.25">
      <c r="A9">
        <v>27</v>
      </c>
      <c r="B9" s="1">
        <f>+A9*$A$4</f>
        <v>48934426.22163935</v>
      </c>
      <c r="C9" s="2">
        <f>+B9-0.22</f>
        <v>48934426.001639351</v>
      </c>
      <c r="H9">
        <f>+SUM(H2:H8)</f>
        <v>382593825</v>
      </c>
      <c r="I9">
        <f>+SUM(I2:I8)</f>
        <v>382593825</v>
      </c>
      <c r="J9">
        <f>+H9-I9</f>
        <v>0</v>
      </c>
    </row>
    <row r="10" spans="1:11" x14ac:dyDescent="0.25">
      <c r="C10" s="2">
        <f>+SUM(C5:C9)</f>
        <v>250109289.99726778</v>
      </c>
    </row>
    <row r="11" spans="1:11" x14ac:dyDescent="0.25">
      <c r="C11" s="2">
        <f>+A2-C10</f>
        <v>744890710.00273228</v>
      </c>
    </row>
    <row r="12" spans="1:11" x14ac:dyDescent="0.25">
      <c r="C12" s="1">
        <f>+C11*0.05</f>
        <v>37244535.500136614</v>
      </c>
    </row>
    <row r="13" spans="1:11" x14ac:dyDescent="0.25">
      <c r="C13" s="2">
        <f>+C10+C12</f>
        <v>287353825.4974044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91"/>
  <sheetViews>
    <sheetView tabSelected="1" workbookViewId="0">
      <selection activeCell="A2" sqref="A2:C2"/>
    </sheetView>
  </sheetViews>
  <sheetFormatPr baseColWidth="10" defaultRowHeight="15" x14ac:dyDescent="0.25"/>
  <cols>
    <col min="1" max="1" width="64.42578125" style="4" customWidth="1"/>
    <col min="2" max="3" width="17.140625" customWidth="1"/>
  </cols>
  <sheetData>
    <row r="2" spans="1:3" ht="37.5" x14ac:dyDescent="0.25">
      <c r="A2" s="34"/>
      <c r="B2" s="34"/>
      <c r="C2" s="34"/>
    </row>
    <row r="4" spans="1:3" ht="18.75" x14ac:dyDescent="0.25">
      <c r="A4" s="33" t="s">
        <v>2</v>
      </c>
      <c r="B4" s="33"/>
      <c r="C4" s="33"/>
    </row>
    <row r="5" spans="1:3" ht="18.75" x14ac:dyDescent="0.25">
      <c r="A5" s="33" t="s">
        <v>3</v>
      </c>
      <c r="B5" s="33"/>
      <c r="C5" s="33"/>
    </row>
    <row r="6" spans="1:3" ht="15.75" thickBot="1" x14ac:dyDescent="0.3"/>
    <row r="7" spans="1:3" x14ac:dyDescent="0.25">
      <c r="A7" s="30" t="s">
        <v>0</v>
      </c>
      <c r="B7" s="31"/>
      <c r="C7" s="32"/>
    </row>
    <row r="8" spans="1:3" x14ac:dyDescent="0.25">
      <c r="A8" s="9" t="s">
        <v>4</v>
      </c>
      <c r="B8" s="6"/>
      <c r="C8" s="10"/>
    </row>
    <row r="9" spans="1:3" ht="45" customHeight="1" x14ac:dyDescent="0.25">
      <c r="A9" s="11" t="s">
        <v>5</v>
      </c>
      <c r="B9" s="7">
        <v>10000000</v>
      </c>
      <c r="C9" s="12"/>
    </row>
    <row r="10" spans="1:3" ht="45" customHeight="1" x14ac:dyDescent="0.25">
      <c r="A10" s="11" t="s">
        <v>6</v>
      </c>
      <c r="B10" s="8">
        <v>8000000</v>
      </c>
      <c r="C10" s="13"/>
    </row>
    <row r="11" spans="1:3" ht="45" customHeight="1" x14ac:dyDescent="0.25">
      <c r="A11" s="14" t="s">
        <v>1</v>
      </c>
      <c r="B11" s="5"/>
      <c r="C11" s="15">
        <f>+B9+B10</f>
        <v>18000000</v>
      </c>
    </row>
    <row r="12" spans="1:3" x14ac:dyDescent="0.25">
      <c r="A12" s="9" t="s">
        <v>7</v>
      </c>
      <c r="B12" s="6"/>
      <c r="C12" s="10"/>
    </row>
    <row r="13" spans="1:3" ht="46.5" customHeight="1" x14ac:dyDescent="0.25">
      <c r="A13" s="11" t="s">
        <v>46</v>
      </c>
      <c r="B13" s="7">
        <v>3300000</v>
      </c>
      <c r="C13" s="12"/>
    </row>
    <row r="14" spans="1:3" ht="45" customHeight="1" x14ac:dyDescent="0.25">
      <c r="A14" s="11" t="s">
        <v>47</v>
      </c>
      <c r="B14" s="8">
        <v>1000000</v>
      </c>
      <c r="C14" s="13"/>
    </row>
    <row r="15" spans="1:3" ht="45" customHeight="1" x14ac:dyDescent="0.25">
      <c r="A15" s="14" t="s">
        <v>1</v>
      </c>
      <c r="B15" s="5"/>
      <c r="C15" s="15">
        <f>+B13+B14</f>
        <v>4300000</v>
      </c>
    </row>
    <row r="16" spans="1:3" x14ac:dyDescent="0.25">
      <c r="A16" s="9" t="s">
        <v>8</v>
      </c>
      <c r="B16" s="6"/>
      <c r="C16" s="10"/>
    </row>
    <row r="17" spans="1:3" ht="45" customHeight="1" x14ac:dyDescent="0.25">
      <c r="A17" s="11" t="s">
        <v>48</v>
      </c>
      <c r="B17" s="7">
        <v>22000000</v>
      </c>
      <c r="C17" s="12"/>
    </row>
    <row r="18" spans="1:3" ht="43.5" customHeight="1" x14ac:dyDescent="0.25">
      <c r="A18" s="11" t="s">
        <v>49</v>
      </c>
      <c r="B18" s="8">
        <v>34000000</v>
      </c>
      <c r="C18" s="13"/>
    </row>
    <row r="19" spans="1:3" ht="45.75" customHeight="1" x14ac:dyDescent="0.25">
      <c r="A19" s="14" t="s">
        <v>1</v>
      </c>
      <c r="B19" s="5"/>
      <c r="C19" s="15">
        <f>+B17+B18</f>
        <v>56000000</v>
      </c>
    </row>
    <row r="20" spans="1:3" x14ac:dyDescent="0.25">
      <c r="A20" s="9" t="s">
        <v>9</v>
      </c>
      <c r="B20" s="6"/>
      <c r="C20" s="10"/>
    </row>
    <row r="21" spans="1:3" ht="45.75" customHeight="1" x14ac:dyDescent="0.25">
      <c r="A21" s="11" t="s">
        <v>50</v>
      </c>
      <c r="B21" s="7">
        <v>15000000</v>
      </c>
      <c r="C21" s="12"/>
    </row>
    <row r="22" spans="1:3" ht="45" customHeight="1" x14ac:dyDescent="0.25">
      <c r="A22" s="11" t="s">
        <v>51</v>
      </c>
      <c r="B22" s="8">
        <v>6500000</v>
      </c>
      <c r="C22" s="13"/>
    </row>
    <row r="23" spans="1:3" ht="45.75" customHeight="1" x14ac:dyDescent="0.25">
      <c r="A23" s="14" t="s">
        <v>1</v>
      </c>
      <c r="B23" s="5"/>
      <c r="C23" s="15">
        <f>+B21+B22</f>
        <v>21500000</v>
      </c>
    </row>
    <row r="24" spans="1:3" x14ac:dyDescent="0.25">
      <c r="A24" s="9" t="s">
        <v>10</v>
      </c>
      <c r="B24" s="6"/>
      <c r="C24" s="10"/>
    </row>
    <row r="25" spans="1:3" ht="45" customHeight="1" x14ac:dyDescent="0.25">
      <c r="A25" s="11" t="s">
        <v>11</v>
      </c>
      <c r="B25" s="7">
        <v>3000000</v>
      </c>
      <c r="C25" s="12"/>
    </row>
    <row r="26" spans="1:3" ht="45.75" customHeight="1" x14ac:dyDescent="0.25">
      <c r="A26" s="11" t="s">
        <v>12</v>
      </c>
      <c r="B26" s="8">
        <v>4000000</v>
      </c>
      <c r="C26" s="13"/>
    </row>
    <row r="27" spans="1:3" ht="45.75" customHeight="1" x14ac:dyDescent="0.25">
      <c r="A27" s="14" t="s">
        <v>1</v>
      </c>
      <c r="B27" s="5"/>
      <c r="C27" s="15">
        <f>+B25+B26</f>
        <v>7000000</v>
      </c>
    </row>
    <row r="28" spans="1:3" x14ac:dyDescent="0.25">
      <c r="A28" s="9" t="s">
        <v>13</v>
      </c>
      <c r="B28" s="6"/>
      <c r="C28" s="10"/>
    </row>
    <row r="29" spans="1:3" ht="44.25" customHeight="1" x14ac:dyDescent="0.25">
      <c r="A29" s="11" t="s">
        <v>56</v>
      </c>
      <c r="B29" s="7">
        <v>1000000</v>
      </c>
      <c r="C29" s="12"/>
    </row>
    <row r="30" spans="1:3" ht="52.5" customHeight="1" x14ac:dyDescent="0.25">
      <c r="A30" s="11" t="s">
        <v>57</v>
      </c>
      <c r="B30" s="8">
        <v>1000000</v>
      </c>
      <c r="C30" s="13"/>
    </row>
    <row r="31" spans="1:3" ht="45.75" customHeight="1" x14ac:dyDescent="0.25">
      <c r="A31" s="14" t="s">
        <v>1</v>
      </c>
      <c r="B31" s="5"/>
      <c r="C31" s="15">
        <f>+B29+B30</f>
        <v>2000000</v>
      </c>
    </row>
    <row r="32" spans="1:3" x14ac:dyDescent="0.25">
      <c r="A32" s="9" t="s">
        <v>14</v>
      </c>
      <c r="B32" s="6"/>
      <c r="C32" s="10"/>
    </row>
    <row r="33" spans="1:3" ht="45" customHeight="1" x14ac:dyDescent="0.25">
      <c r="A33" s="11" t="s">
        <v>15</v>
      </c>
      <c r="B33" s="7">
        <v>2000000</v>
      </c>
      <c r="C33" s="12"/>
    </row>
    <row r="34" spans="1:3" ht="48" customHeight="1" x14ac:dyDescent="0.25">
      <c r="A34" s="11" t="s">
        <v>16</v>
      </c>
      <c r="B34" s="8">
        <v>1000000</v>
      </c>
      <c r="C34" s="13"/>
    </row>
    <row r="35" spans="1:3" ht="44.25" customHeight="1" x14ac:dyDescent="0.25">
      <c r="A35" s="14" t="s">
        <v>1</v>
      </c>
      <c r="B35" s="5"/>
      <c r="C35" s="15">
        <f>+B33+B34</f>
        <v>3000000</v>
      </c>
    </row>
    <row r="36" spans="1:3" x14ac:dyDescent="0.25">
      <c r="A36" s="9" t="s">
        <v>17</v>
      </c>
      <c r="B36" s="6"/>
      <c r="C36" s="10"/>
    </row>
    <row r="37" spans="1:3" ht="48" customHeight="1" x14ac:dyDescent="0.25">
      <c r="A37" s="11" t="s">
        <v>52</v>
      </c>
      <c r="B37" s="7">
        <v>12000000</v>
      </c>
      <c r="C37" s="12"/>
    </row>
    <row r="38" spans="1:3" ht="48" customHeight="1" x14ac:dyDescent="0.25">
      <c r="A38" s="11" t="s">
        <v>53</v>
      </c>
      <c r="B38" s="8">
        <v>7000000</v>
      </c>
      <c r="C38" s="13"/>
    </row>
    <row r="39" spans="1:3" ht="43.5" customHeight="1" x14ac:dyDescent="0.25">
      <c r="A39" s="14" t="s">
        <v>1</v>
      </c>
      <c r="B39" s="5"/>
      <c r="C39" s="15">
        <f>+B37+B38</f>
        <v>19000000</v>
      </c>
    </row>
    <row r="40" spans="1:3" x14ac:dyDescent="0.25">
      <c r="A40" s="9" t="s">
        <v>18</v>
      </c>
      <c r="B40" s="6"/>
      <c r="C40" s="10"/>
    </row>
    <row r="41" spans="1:3" ht="45" customHeight="1" x14ac:dyDescent="0.25">
      <c r="A41" s="11" t="s">
        <v>54</v>
      </c>
      <c r="B41" s="7">
        <v>4000000</v>
      </c>
      <c r="C41" s="12"/>
    </row>
    <row r="42" spans="1:3" ht="46.5" customHeight="1" x14ac:dyDescent="0.25">
      <c r="A42" s="11" t="s">
        <v>55</v>
      </c>
      <c r="B42" s="8">
        <v>500000</v>
      </c>
      <c r="C42" s="13"/>
    </row>
    <row r="43" spans="1:3" ht="44.25" customHeight="1" x14ac:dyDescent="0.25">
      <c r="A43" s="14" t="s">
        <v>1</v>
      </c>
      <c r="B43" s="5"/>
      <c r="C43" s="15">
        <f>+B41+B42</f>
        <v>4500000</v>
      </c>
    </row>
    <row r="44" spans="1:3" x14ac:dyDescent="0.25">
      <c r="A44" s="9" t="s">
        <v>19</v>
      </c>
      <c r="B44" s="6"/>
      <c r="C44" s="10"/>
    </row>
    <row r="45" spans="1:3" ht="47.25" customHeight="1" x14ac:dyDescent="0.25">
      <c r="A45" s="11" t="s">
        <v>42</v>
      </c>
      <c r="B45" s="7">
        <v>3000000</v>
      </c>
      <c r="C45" s="12"/>
    </row>
    <row r="46" spans="1:3" ht="47.25" customHeight="1" x14ac:dyDescent="0.25">
      <c r="A46" s="11" t="s">
        <v>43</v>
      </c>
      <c r="B46" s="8">
        <v>1000000</v>
      </c>
      <c r="C46" s="13"/>
    </row>
    <row r="47" spans="1:3" ht="46.5" customHeight="1" x14ac:dyDescent="0.25">
      <c r="A47" s="14" t="s">
        <v>1</v>
      </c>
      <c r="B47" s="5"/>
      <c r="C47" s="15">
        <f>+B45+B46</f>
        <v>4000000</v>
      </c>
    </row>
    <row r="48" spans="1:3" x14ac:dyDescent="0.25">
      <c r="A48" s="9" t="s">
        <v>20</v>
      </c>
      <c r="B48" s="6"/>
      <c r="C48" s="10"/>
    </row>
    <row r="49" spans="1:3" ht="48.75" customHeight="1" x14ac:dyDescent="0.25">
      <c r="A49" s="11" t="s">
        <v>21</v>
      </c>
      <c r="B49" s="7">
        <v>6000000</v>
      </c>
      <c r="C49" s="12"/>
    </row>
    <row r="50" spans="1:3" ht="44.25" customHeight="1" x14ac:dyDescent="0.25">
      <c r="A50" s="11" t="s">
        <v>22</v>
      </c>
      <c r="B50" s="8">
        <v>2500000</v>
      </c>
      <c r="C50" s="13"/>
    </row>
    <row r="51" spans="1:3" ht="45" customHeight="1" x14ac:dyDescent="0.25">
      <c r="A51" s="14" t="s">
        <v>1</v>
      </c>
      <c r="B51" s="5"/>
      <c r="C51" s="15">
        <f>+B49+B50</f>
        <v>8500000</v>
      </c>
    </row>
    <row r="52" spans="1:3" x14ac:dyDescent="0.25">
      <c r="A52" s="9" t="s">
        <v>23</v>
      </c>
      <c r="B52" s="6"/>
      <c r="C52" s="10"/>
    </row>
    <row r="53" spans="1:3" ht="47.25" customHeight="1" x14ac:dyDescent="0.25">
      <c r="A53" s="11" t="s">
        <v>24</v>
      </c>
      <c r="B53" s="7">
        <v>6500000</v>
      </c>
      <c r="C53" s="12"/>
    </row>
    <row r="54" spans="1:3" ht="44.25" customHeight="1" x14ac:dyDescent="0.25">
      <c r="A54" s="11" t="s">
        <v>25</v>
      </c>
      <c r="B54" s="8">
        <v>1000000</v>
      </c>
      <c r="C54" s="13"/>
    </row>
    <row r="55" spans="1:3" ht="45" customHeight="1" x14ac:dyDescent="0.25">
      <c r="A55" s="14" t="s">
        <v>1</v>
      </c>
      <c r="B55" s="5"/>
      <c r="C55" s="15">
        <f>+B53+B54</f>
        <v>7500000</v>
      </c>
    </row>
    <row r="56" spans="1:3" x14ac:dyDescent="0.25">
      <c r="A56" s="9" t="s">
        <v>26</v>
      </c>
      <c r="B56" s="6"/>
      <c r="C56" s="10"/>
    </row>
    <row r="57" spans="1:3" ht="48" customHeight="1" x14ac:dyDescent="0.25">
      <c r="A57" s="11" t="s">
        <v>27</v>
      </c>
      <c r="B57" s="7">
        <v>10000000</v>
      </c>
      <c r="C57" s="12"/>
    </row>
    <row r="58" spans="1:3" ht="44.25" customHeight="1" x14ac:dyDescent="0.25">
      <c r="A58" s="11" t="s">
        <v>28</v>
      </c>
      <c r="B58" s="8">
        <v>10000000</v>
      </c>
      <c r="C58" s="13"/>
    </row>
    <row r="59" spans="1:3" ht="44.25" customHeight="1" x14ac:dyDescent="0.25">
      <c r="A59" s="14" t="s">
        <v>1</v>
      </c>
      <c r="B59" s="5"/>
      <c r="C59" s="15">
        <f>+B57+B58</f>
        <v>20000000</v>
      </c>
    </row>
    <row r="60" spans="1:3" x14ac:dyDescent="0.25">
      <c r="A60" s="9" t="s">
        <v>29</v>
      </c>
      <c r="B60" s="6"/>
      <c r="C60" s="10"/>
    </row>
    <row r="61" spans="1:3" ht="45" customHeight="1" x14ac:dyDescent="0.25">
      <c r="A61" s="11" t="s">
        <v>30</v>
      </c>
      <c r="B61" s="7">
        <v>4000000</v>
      </c>
      <c r="C61" s="12"/>
    </row>
    <row r="62" spans="1:3" ht="44.25" customHeight="1" x14ac:dyDescent="0.25">
      <c r="A62" s="11" t="s">
        <v>31</v>
      </c>
      <c r="B62" s="8">
        <v>3000000</v>
      </c>
      <c r="C62" s="13"/>
    </row>
    <row r="63" spans="1:3" ht="43.5" customHeight="1" x14ac:dyDescent="0.25">
      <c r="A63" s="14" t="s">
        <v>1</v>
      </c>
      <c r="B63" s="5"/>
      <c r="C63" s="15">
        <f>+B61+B62</f>
        <v>7000000</v>
      </c>
    </row>
    <row r="64" spans="1:3" x14ac:dyDescent="0.25">
      <c r="A64" s="9" t="s">
        <v>32</v>
      </c>
      <c r="B64" s="6"/>
      <c r="C64" s="10"/>
    </row>
    <row r="65" spans="1:3" ht="46.5" customHeight="1" x14ac:dyDescent="0.25">
      <c r="A65" s="11" t="s">
        <v>58</v>
      </c>
      <c r="B65" s="7">
        <v>2200000</v>
      </c>
      <c r="C65" s="12"/>
    </row>
    <row r="66" spans="1:3" ht="46.5" customHeight="1" x14ac:dyDescent="0.25">
      <c r="A66" s="11" t="s">
        <v>59</v>
      </c>
      <c r="B66" s="8">
        <v>2000000</v>
      </c>
      <c r="C66" s="13"/>
    </row>
    <row r="67" spans="1:3" ht="45.75" customHeight="1" x14ac:dyDescent="0.25">
      <c r="A67" s="14" t="s">
        <v>1</v>
      </c>
      <c r="B67" s="5"/>
      <c r="C67" s="15">
        <f>+B65+B66</f>
        <v>4200000</v>
      </c>
    </row>
    <row r="68" spans="1:3" x14ac:dyDescent="0.25">
      <c r="A68" s="9" t="s">
        <v>33</v>
      </c>
      <c r="B68" s="6"/>
      <c r="C68" s="10"/>
    </row>
    <row r="69" spans="1:3" ht="48" customHeight="1" x14ac:dyDescent="0.25">
      <c r="A69" s="11" t="s">
        <v>44</v>
      </c>
      <c r="B69" s="7">
        <v>1400000</v>
      </c>
      <c r="C69" s="12"/>
    </row>
    <row r="70" spans="1:3" ht="48.75" customHeight="1" x14ac:dyDescent="0.25">
      <c r="A70" s="11" t="s">
        <v>45</v>
      </c>
      <c r="B70" s="8">
        <v>1000000</v>
      </c>
      <c r="C70" s="13"/>
    </row>
    <row r="71" spans="1:3" ht="42.75" customHeight="1" x14ac:dyDescent="0.25">
      <c r="A71" s="14" t="s">
        <v>1</v>
      </c>
      <c r="B71" s="5"/>
      <c r="C71" s="15">
        <f>+B69+B70</f>
        <v>2400000</v>
      </c>
    </row>
    <row r="72" spans="1:3" x14ac:dyDescent="0.25">
      <c r="A72" s="9" t="s">
        <v>34</v>
      </c>
      <c r="B72" s="6"/>
      <c r="C72" s="10"/>
    </row>
    <row r="73" spans="1:3" ht="45" customHeight="1" x14ac:dyDescent="0.25">
      <c r="A73" s="11" t="s">
        <v>35</v>
      </c>
      <c r="B73" s="7">
        <v>24250000</v>
      </c>
      <c r="C73" s="12"/>
    </row>
    <row r="74" spans="1:3" ht="48" customHeight="1" x14ac:dyDescent="0.25">
      <c r="A74" s="11" t="s">
        <v>36</v>
      </c>
      <c r="B74" s="8">
        <f>100000+25000000+25000000</f>
        <v>50100000</v>
      </c>
      <c r="C74" s="13"/>
    </row>
    <row r="75" spans="1:3" ht="44.25" customHeight="1" x14ac:dyDescent="0.25">
      <c r="A75" s="14" t="s">
        <v>1</v>
      </c>
      <c r="B75" s="5"/>
      <c r="C75" s="15">
        <f>+B73+B74</f>
        <v>74350000</v>
      </c>
    </row>
    <row r="76" spans="1:3" x14ac:dyDescent="0.25">
      <c r="A76" s="9" t="s">
        <v>37</v>
      </c>
      <c r="B76" s="6"/>
      <c r="C76" s="10"/>
    </row>
    <row r="77" spans="1:3" ht="45.75" customHeight="1" x14ac:dyDescent="0.25">
      <c r="A77" s="11" t="s">
        <v>38</v>
      </c>
      <c r="B77" s="7">
        <v>5000000</v>
      </c>
      <c r="C77" s="12"/>
    </row>
    <row r="78" spans="1:3" ht="47.25" customHeight="1" x14ac:dyDescent="0.25">
      <c r="A78" s="14" t="s">
        <v>1</v>
      </c>
      <c r="B78" s="5"/>
      <c r="C78" s="15">
        <f>+B77</f>
        <v>5000000</v>
      </c>
    </row>
    <row r="79" spans="1:3" x14ac:dyDescent="0.25">
      <c r="A79" s="9" t="s">
        <v>39</v>
      </c>
      <c r="B79" s="6"/>
      <c r="C79" s="10"/>
    </row>
    <row r="80" spans="1:3" ht="48" customHeight="1" x14ac:dyDescent="0.25">
      <c r="A80" s="11" t="s">
        <v>40</v>
      </c>
      <c r="B80" s="7">
        <v>10000000</v>
      </c>
      <c r="C80" s="12"/>
    </row>
    <row r="81" spans="1:3" ht="45" customHeight="1" thickBot="1" x14ac:dyDescent="0.3">
      <c r="A81" s="16" t="s">
        <v>1</v>
      </c>
      <c r="B81" s="17"/>
      <c r="C81" s="18">
        <f>+B80</f>
        <v>10000000</v>
      </c>
    </row>
    <row r="82" spans="1:3" ht="28.5" customHeight="1" thickBot="1" x14ac:dyDescent="0.3">
      <c r="A82" s="19" t="s">
        <v>41</v>
      </c>
      <c r="B82" s="20"/>
      <c r="C82" s="21">
        <f>+SUM(C9:C81)</f>
        <v>278250000</v>
      </c>
    </row>
    <row r="84" spans="1:3" ht="19.5" customHeight="1" x14ac:dyDescent="0.25">
      <c r="A84" s="29" t="s">
        <v>65</v>
      </c>
      <c r="B84" s="29"/>
    </row>
    <row r="85" spans="1:3" ht="20.25" customHeight="1" thickBot="1" x14ac:dyDescent="0.3">
      <c r="A85" s="29"/>
      <c r="B85" s="29"/>
    </row>
    <row r="86" spans="1:3" ht="23.25" customHeight="1" x14ac:dyDescent="0.25">
      <c r="A86" s="22" t="s">
        <v>60</v>
      </c>
      <c r="B86" s="23">
        <f>+B9+B13+B17+B21+B25+B29+B33+B37+B41+B45+B49+B53+B57+B61+B65+B69</f>
        <v>105400000</v>
      </c>
    </row>
    <row r="87" spans="1:3" ht="23.25" customHeight="1" x14ac:dyDescent="0.25">
      <c r="A87" s="24" t="s">
        <v>61</v>
      </c>
      <c r="B87" s="25">
        <f>+B10+B14+B18+B22+B26+B30+B34+B38+B42+B46+B50+B54+B58+B62+B66+B70</f>
        <v>83500000</v>
      </c>
    </row>
    <row r="88" spans="1:3" ht="24.75" customHeight="1" x14ac:dyDescent="0.25">
      <c r="A88" s="24" t="s">
        <v>62</v>
      </c>
      <c r="B88" s="25">
        <f>+C75</f>
        <v>74350000</v>
      </c>
    </row>
    <row r="89" spans="1:3" ht="23.25" customHeight="1" x14ac:dyDescent="0.25">
      <c r="A89" s="24" t="s">
        <v>63</v>
      </c>
      <c r="B89" s="25">
        <f>+C78</f>
        <v>5000000</v>
      </c>
    </row>
    <row r="90" spans="1:3" ht="23.25" customHeight="1" thickBot="1" x14ac:dyDescent="0.3">
      <c r="A90" s="26" t="s">
        <v>66</v>
      </c>
      <c r="B90" s="27">
        <f>+C81</f>
        <v>10000000</v>
      </c>
    </row>
    <row r="91" spans="1:3" ht="23.25" customHeight="1" thickBot="1" x14ac:dyDescent="0.3">
      <c r="A91" s="28" t="s">
        <v>64</v>
      </c>
      <c r="B91" s="21">
        <f>+SUM(B86:B90)</f>
        <v>278250000</v>
      </c>
    </row>
  </sheetData>
  <mergeCells count="5">
    <mergeCell ref="A84:B85"/>
    <mergeCell ref="A7:C7"/>
    <mergeCell ref="A4:C4"/>
    <mergeCell ref="A5:C5"/>
    <mergeCell ref="A2:C2"/>
  </mergeCells>
  <pageMargins left="0.70866141732283472" right="0.70866141732283472" top="0.74803149606299213" bottom="0.74803149606299213" header="0.31496062992125984" footer="0.31496062992125984"/>
  <pageSetup paperSize="5" scale="9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Hoja3</vt:lpstr>
      <vt:lpstr>Hoja3!Área_de_impresión</vt:lpstr>
      <vt:lpstr>Hoja3!Títulos_a_imprimir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CONCEJO-1</cp:lastModifiedBy>
  <cp:lastPrinted>2020-12-11T11:07:26Z</cp:lastPrinted>
  <dcterms:created xsi:type="dcterms:W3CDTF">2020-11-30T13:11:26Z</dcterms:created>
  <dcterms:modified xsi:type="dcterms:W3CDTF">2020-12-11T11:08:11Z</dcterms:modified>
</cp:coreProperties>
</file>