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CEJO-1\Desktop\"/>
    </mc:Choice>
  </mc:AlternateContent>
  <xr:revisionPtr revIDLastSave="0" documentId="8_{C236F80D-1EA0-4B05-95EF-F06998C4F1AD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SINTETICO DE INGRESOS" sheetId="1" state="hidden" r:id="rId1"/>
    <sheet name="INGRESOS ESQUEMA " sheetId="4" r:id="rId2"/>
    <sheet name="EGRESOS ESQUEMA" sheetId="5" r:id="rId3"/>
  </sheets>
  <externalReferences>
    <externalReference r:id="rId4"/>
  </externalReferences>
  <definedNames>
    <definedName name="_xlnm.Print_Area" localSheetId="2">'EGRESOS ESQUEMA'!$A$1:$I$20</definedName>
  </definedNames>
  <calcPr calcId="181029"/>
</workbook>
</file>

<file path=xl/calcChain.xml><?xml version="1.0" encoding="utf-8"?>
<calcChain xmlns="http://schemas.openxmlformats.org/spreadsheetml/2006/main">
  <c r="C11" i="4" l="1"/>
  <c r="E15" i="5" l="1"/>
  <c r="E19" i="5" l="1"/>
  <c r="E17" i="4"/>
  <c r="E20" i="4" s="1"/>
  <c r="E20" i="5" l="1"/>
  <c r="F4" i="5" s="1"/>
  <c r="E16" i="4"/>
  <c r="F20" i="5" l="1"/>
  <c r="F10" i="5"/>
  <c r="F7" i="5"/>
  <c r="F6" i="5"/>
  <c r="F17" i="5"/>
  <c r="F16" i="5"/>
  <c r="F13" i="5"/>
  <c r="F14" i="5"/>
  <c r="F15" i="5"/>
  <c r="F12" i="5"/>
  <c r="F11" i="5"/>
  <c r="F9" i="5"/>
  <c r="F8" i="5"/>
  <c r="F5" i="5"/>
  <c r="F18" i="5"/>
  <c r="F19" i="5"/>
  <c r="E21" i="4"/>
  <c r="F15" i="4" l="1"/>
  <c r="F17" i="4"/>
  <c r="F19" i="4"/>
  <c r="F4" i="4"/>
  <c r="F18" i="4"/>
  <c r="F6" i="4"/>
  <c r="F7" i="4"/>
  <c r="F10" i="4"/>
  <c r="F8" i="4"/>
  <c r="F11" i="4"/>
  <c r="F5" i="4"/>
  <c r="F9" i="4"/>
  <c r="F16" i="4"/>
  <c r="F14" i="4"/>
  <c r="F12" i="4"/>
  <c r="F13" i="4"/>
  <c r="F21" i="4"/>
</calcChain>
</file>

<file path=xl/sharedStrings.xml><?xml version="1.0" encoding="utf-8"?>
<sst xmlns="http://schemas.openxmlformats.org/spreadsheetml/2006/main" count="110" uniqueCount="91">
  <si>
    <t>PRESUPUESTO ANUAL</t>
  </si>
  <si>
    <t>RECAUDADO</t>
  </si>
  <si>
    <t>TOTAL GENERAL</t>
  </si>
  <si>
    <t>ANEXO</t>
  </si>
  <si>
    <t>INCISO</t>
  </si>
  <si>
    <t>ITEM</t>
  </si>
  <si>
    <t>I-
INGRESOS
CORRIENTES</t>
  </si>
  <si>
    <t>1 - INGRESOS DE JURIDICCION MUNICIPAL</t>
  </si>
  <si>
    <t>2 - INGRESOS DE OTRAS JURIDICCION</t>
  </si>
  <si>
    <t xml:space="preserve"> I - INGRESOS TRIBUTARIOS (TASAS Y CONTRIBUCIONES)</t>
  </si>
  <si>
    <t xml:space="preserve"> II - OTROS INGRESOS DE JURIDICCIÓN MUNICIPAL</t>
  </si>
  <si>
    <t>II-
INGRESOS
DE CAPITAL</t>
  </si>
  <si>
    <t>1 - USO DE CRÉDITO</t>
  </si>
  <si>
    <t>I - DE INSTITUCIONES BANCARIAS</t>
  </si>
  <si>
    <t>II - DE OTRAS INSTITUCIONES</t>
  </si>
  <si>
    <t>I - DE FRENTISTAS Y BENEFICIARIOS DE OBRAS</t>
  </si>
  <si>
    <t>II - DE OTROS PRESTAMOS</t>
  </si>
  <si>
    <t>I - BIENES MUEBLES</t>
  </si>
  <si>
    <t>II - BIENES INMUEBLES</t>
  </si>
  <si>
    <t>4 - OTROS INGRESOS DE CAPITAL</t>
  </si>
  <si>
    <t>II - OTROS INGRESOS DE OTRAS JURIDICCIONES</t>
  </si>
  <si>
    <t>III-
FUENTES FINANCIERAS</t>
  </si>
  <si>
    <t>1 - DISMINUCIÓN DE OTROS ACTIVOS FINANCIEROS</t>
  </si>
  <si>
    <t>2 - OBTENCIÓN DE PRESTAMOS U OTROS FINANCIAMIENTOS</t>
  </si>
  <si>
    <t>I - USO DE CRÉDITO DE INSTITUCIONES BANCARIAS</t>
  </si>
  <si>
    <t>II - USO DE CRÉDITO DE OTRAS INSTITUCIONES</t>
  </si>
  <si>
    <t>2 - RECUPERACIÓN DE PRESTAMOS</t>
  </si>
  <si>
    <t>I - TRANSFERENCIAS DE CAPITAL DEL SECTOR PÚBLICO (APORTES NO REINTEGRABLES)</t>
  </si>
  <si>
    <t>II - TRANSFERENCIAS CORRIENTES DEL SECTOR PÚBLICO (APORTES NO REINTEGRABLES)</t>
  </si>
  <si>
    <t>I - PARTICIPACIÓN IMPUESTOS PROVINCIALES Y NACIÓN</t>
  </si>
  <si>
    <t>IV-
NO CLASIFICADOS</t>
  </si>
  <si>
    <t>1 - CUENTAS DE ORDEN</t>
  </si>
  <si>
    <t>I - TRABAJOS PÚBLICOS</t>
  </si>
  <si>
    <t>II - OTRAS CAUSAS</t>
  </si>
  <si>
    <t>3 - VENTAS DE BIENES PATRIMONIALES (1)</t>
  </si>
  <si>
    <t>Observaciones:</t>
  </si>
  <si>
    <t>(1)</t>
  </si>
  <si>
    <t>En el Presupuesto se incorpora dentro de las erogaciones corrientes, en el rubro ventas de bienes y servicios</t>
  </si>
  <si>
    <t>II - EXCEDENTES LIQUIDO EJERCICIO ANTERIOR</t>
  </si>
  <si>
    <t>I - PERSONAL</t>
  </si>
  <si>
    <t>II - BIENES DE CONSUMO</t>
  </si>
  <si>
    <t>III - SERVICIOS</t>
  </si>
  <si>
    <t>PRESUPUESTO</t>
  </si>
  <si>
    <t>TOTAL ANEXO I - II - III</t>
  </si>
  <si>
    <t>TOTAL ANEXO IV</t>
  </si>
  <si>
    <t>I - INTERESES Y GASTOS DE LA DEUDA</t>
  </si>
  <si>
    <t>III - BIENES DE CAPITAL</t>
  </si>
  <si>
    <t>I - ADQUISICION DE ACTIVOS FINANCIEROS VARIOS</t>
  </si>
  <si>
    <t>I - AMORTIZACION DE LA DEUDA CON ORGANISMOS PÚBLICOS Y PRIVADOS</t>
  </si>
  <si>
    <t>%</t>
  </si>
  <si>
    <t>2-TRANSFERENCIAS</t>
  </si>
  <si>
    <t>I-SECTOR PRIVADO</t>
  </si>
  <si>
    <t>II-SECTOR PUBLICO</t>
  </si>
  <si>
    <t xml:space="preserve"> II - INGRESOS TRIBUTARIOS DE OTRAS JURIDICCIONES</t>
  </si>
  <si>
    <t>I - MULTAS - CONCESIONES- ALQUILERES</t>
  </si>
  <si>
    <t>II - VENTAS DE BIENES Y SERVICIOS</t>
  </si>
  <si>
    <t>III - OPERACIONES FINANCIERAS</t>
  </si>
  <si>
    <t>I - VENTA DE INMUEBLES Y TERRENOS</t>
  </si>
  <si>
    <t>I - DEL SECTOR PRIVADO</t>
  </si>
  <si>
    <t>II- DEL SECTOR PUBLICO</t>
  </si>
  <si>
    <t>III - CREDITO ADICIONAL PARA REFUERZO DE PARTIDAS</t>
  </si>
  <si>
    <t>II - CUENTAS DE ORDEN</t>
  </si>
  <si>
    <t>I - TIERRAS Y TERRENOS</t>
  </si>
  <si>
    <r>
      <rPr>
        <b/>
        <u/>
        <sz val="14"/>
        <color theme="1"/>
        <rFont val="Calibri"/>
        <family val="2"/>
        <scheme val="minor"/>
      </rPr>
      <t>3 - INTERESES Y GASTOS DE DEUDA</t>
    </r>
    <r>
      <rPr>
        <sz val="14"/>
        <color theme="1"/>
        <rFont val="Calibri"/>
        <family val="2"/>
        <scheme val="minor"/>
      </rPr>
      <t xml:space="preserve">
$ 14.601.000,00</t>
    </r>
  </si>
  <si>
    <r>
      <rPr>
        <b/>
        <u/>
        <sz val="14"/>
        <color theme="1"/>
        <rFont val="Calibri"/>
        <family val="2"/>
        <scheme val="minor"/>
      </rPr>
      <t>2 - TRANSFERENCIAS CORRIENTES</t>
    </r>
    <r>
      <rPr>
        <sz val="14"/>
        <color theme="1"/>
        <rFont val="Calibri"/>
        <family val="2"/>
        <scheme val="minor"/>
      </rPr>
      <t xml:space="preserve">
$ 88.472.000,00</t>
    </r>
  </si>
  <si>
    <r>
      <rPr>
        <b/>
        <u/>
        <sz val="14"/>
        <color theme="1"/>
        <rFont val="Calibri"/>
        <family val="2"/>
        <scheme val="minor"/>
      </rPr>
      <t>1 - FUNCIONAMIENTO</t>
    </r>
    <r>
      <rPr>
        <sz val="14"/>
        <color theme="1"/>
        <rFont val="Calibri"/>
        <family val="2"/>
        <scheme val="minor"/>
      </rPr>
      <t xml:space="preserve">
$ 1.291.909.980,00</t>
    </r>
  </si>
  <si>
    <r>
      <t xml:space="preserve">I-
EROGACIONES
CORRIENTES
</t>
    </r>
    <r>
      <rPr>
        <sz val="14"/>
        <color theme="1"/>
        <rFont val="Calibri"/>
        <family val="2"/>
        <scheme val="minor"/>
      </rPr>
      <t>$  1.394.982.980</t>
    </r>
  </si>
  <si>
    <t>I - TRANSFERENCIAS PARA EROGACIONES CORRIENTES</t>
  </si>
  <si>
    <t>II - OBRAS PÚBLICAS</t>
  </si>
  <si>
    <t>I - TRANSFERENCIAS PARA EROGACIONES DE CAPITAL</t>
  </si>
  <si>
    <r>
      <rPr>
        <b/>
        <u/>
        <sz val="14"/>
        <color theme="1"/>
        <rFont val="Calibri"/>
        <family val="2"/>
        <scheme val="minor"/>
      </rPr>
      <t>1 - INVERSIONES FÍSICAS</t>
    </r>
    <r>
      <rPr>
        <sz val="14"/>
        <color theme="1"/>
        <rFont val="Calibri"/>
        <family val="2"/>
        <scheme val="minor"/>
      </rPr>
      <t xml:space="preserve">
$ 417.350.000,00</t>
    </r>
  </si>
  <si>
    <r>
      <rPr>
        <b/>
        <u/>
        <sz val="14"/>
        <color theme="1"/>
        <rFont val="Calibri"/>
        <family val="2"/>
        <scheme val="minor"/>
      </rPr>
      <t xml:space="preserve">2 - TRANSFERENCIAS DE CAPITAL
</t>
    </r>
    <r>
      <rPr>
        <sz val="14"/>
        <color theme="1"/>
        <rFont val="Calibri"/>
        <family val="2"/>
        <scheme val="minor"/>
      </rPr>
      <t>$ 1.650.000,00</t>
    </r>
  </si>
  <si>
    <r>
      <rPr>
        <b/>
        <u/>
        <sz val="14"/>
        <color theme="1"/>
        <rFont val="Calibri"/>
        <family val="2"/>
        <scheme val="minor"/>
      </rPr>
      <t>1 - INVERSIONES FINANCIERAS</t>
    </r>
    <r>
      <rPr>
        <sz val="14"/>
        <color theme="1"/>
        <rFont val="Calibri"/>
        <family val="2"/>
        <scheme val="minor"/>
      </rPr>
      <t xml:space="preserve">
$ 100.000,00</t>
    </r>
  </si>
  <si>
    <r>
      <rPr>
        <b/>
        <u/>
        <sz val="14"/>
        <color theme="1"/>
        <rFont val="Calibri"/>
        <family val="2"/>
        <scheme val="minor"/>
      </rPr>
      <t>2 - AMORTIZACION DE LA DEUDA</t>
    </r>
    <r>
      <rPr>
        <sz val="14"/>
        <color theme="1"/>
        <rFont val="Calibri"/>
        <family val="2"/>
        <scheme val="minor"/>
      </rPr>
      <t xml:space="preserve">
$ 29.653.000,00</t>
    </r>
  </si>
  <si>
    <r>
      <t xml:space="preserve">II-
EROGACIONES
DE CAPITAL
</t>
    </r>
    <r>
      <rPr>
        <sz val="14"/>
        <color theme="1"/>
        <rFont val="Calibri"/>
        <family val="2"/>
        <scheme val="minor"/>
      </rPr>
      <t>$ 419.000.000,00</t>
    </r>
  </si>
  <si>
    <r>
      <t xml:space="preserve">III-
APLICACIONES
FINANCIERAS
</t>
    </r>
    <r>
      <rPr>
        <sz val="14"/>
        <color theme="1"/>
        <rFont val="Calibri"/>
        <family val="2"/>
        <scheme val="minor"/>
      </rPr>
      <t>$ 29.753.000,00</t>
    </r>
  </si>
  <si>
    <r>
      <rPr>
        <b/>
        <u/>
        <sz val="14"/>
        <color theme="1"/>
        <rFont val="Calibri"/>
        <family val="2"/>
        <scheme val="minor"/>
      </rPr>
      <t xml:space="preserve">1 - CUENTAS DE ORDEN
</t>
    </r>
    <r>
      <rPr>
        <sz val="14"/>
        <color theme="1"/>
        <rFont val="Calibri"/>
        <family val="2"/>
        <scheme val="minor"/>
      </rPr>
      <t>$ 260.264.020,00</t>
    </r>
  </si>
  <si>
    <r>
      <t xml:space="preserve">IV-
NO CLASIFICADOS
</t>
    </r>
    <r>
      <rPr>
        <sz val="14"/>
        <color theme="1"/>
        <rFont val="Calibri"/>
        <family val="2"/>
        <scheme val="minor"/>
      </rPr>
      <t>$ 260.264.020,00</t>
    </r>
  </si>
  <si>
    <t>PRESUPUESTO SINTETICO DE INGRESOS 2021</t>
  </si>
  <si>
    <r>
      <rPr>
        <b/>
        <u/>
        <sz val="14"/>
        <color theme="1"/>
        <rFont val="Calibri"/>
        <family val="2"/>
        <scheme val="minor"/>
      </rPr>
      <t>2 - INGRESOS NO TRIBUTARIOS</t>
    </r>
    <r>
      <rPr>
        <sz val="14"/>
        <color theme="1"/>
        <rFont val="Calibri"/>
        <family val="2"/>
        <scheme val="minor"/>
      </rPr>
      <t xml:space="preserve">
$ 75.245.180,00</t>
    </r>
  </si>
  <si>
    <r>
      <rPr>
        <b/>
        <u/>
        <sz val="14"/>
        <color theme="1"/>
        <rFont val="Calibri"/>
        <family val="2"/>
        <scheme val="minor"/>
      </rPr>
      <t>1 - RECURSOS PROPIOS DE CAPITAL</t>
    </r>
    <r>
      <rPr>
        <sz val="14"/>
        <color theme="1"/>
        <rFont val="Calibri"/>
        <family val="2"/>
        <scheme val="minor"/>
      </rPr>
      <t xml:space="preserve">
$ 10.001.000,00</t>
    </r>
  </si>
  <si>
    <r>
      <rPr>
        <b/>
        <u/>
        <sz val="14"/>
        <color theme="1"/>
        <rFont val="Calibri"/>
        <family val="2"/>
        <scheme val="minor"/>
      </rPr>
      <t>3 - RECUPERACIÓN DE PRESTAMOS LARGO PLAZO</t>
    </r>
    <r>
      <rPr>
        <sz val="14"/>
        <color theme="1"/>
        <rFont val="Calibri"/>
        <family val="2"/>
        <scheme val="minor"/>
      </rPr>
      <t xml:space="preserve">
$ 27.001.000,00</t>
    </r>
  </si>
  <si>
    <t>I - DISPONIBILIDADES</t>
  </si>
  <si>
    <t>PRESUPUESTO SINTETICO DE GASTOS 2021</t>
  </si>
  <si>
    <r>
      <rPr>
        <b/>
        <u/>
        <sz val="14"/>
        <color theme="1"/>
        <rFont val="Calibri"/>
        <family val="2"/>
        <scheme val="minor"/>
      </rPr>
      <t xml:space="preserve">1 -NO CLASIFICADOS
</t>
    </r>
    <r>
      <rPr>
        <sz val="14"/>
        <color theme="1"/>
        <rFont val="Calibri"/>
        <family val="2"/>
        <scheme val="minor"/>
      </rPr>
      <t>$ 260.264.020,00</t>
    </r>
  </si>
  <si>
    <r>
      <rPr>
        <b/>
        <u/>
        <sz val="14"/>
        <color theme="1"/>
        <rFont val="Calibri"/>
        <family val="2"/>
        <scheme val="minor"/>
      </rPr>
      <t>1 - DISMINUCIÓN DE ACTIVOS FINANCIEROS</t>
    </r>
    <r>
      <rPr>
        <sz val="14"/>
        <color theme="1"/>
        <rFont val="Calibri"/>
        <family val="2"/>
        <scheme val="minor"/>
      </rPr>
      <t xml:space="preserve">
$  128.777.800,00</t>
    </r>
  </si>
  <si>
    <r>
      <t xml:space="preserve">II-
INGRESOS
DE CAPITAL
</t>
    </r>
    <r>
      <rPr>
        <sz val="14"/>
        <color theme="1"/>
        <rFont val="Calibri"/>
        <family val="2"/>
        <scheme val="minor"/>
      </rPr>
      <t>$ 249.754.000,00</t>
    </r>
  </si>
  <si>
    <r>
      <rPr>
        <b/>
        <u/>
        <sz val="14"/>
        <color theme="1"/>
        <rFont val="Calibri"/>
        <family val="2"/>
        <scheme val="minor"/>
      </rPr>
      <t>1 - INGRESOS TRIBUTARIOS</t>
    </r>
    <r>
      <rPr>
        <sz val="14"/>
        <color theme="1"/>
        <rFont val="Calibri"/>
        <family val="2"/>
        <scheme val="minor"/>
      </rPr>
      <t xml:space="preserve">
$ 1.324.859.000,00</t>
    </r>
  </si>
  <si>
    <r>
      <rPr>
        <b/>
        <u/>
        <sz val="14"/>
        <color theme="1"/>
        <rFont val="Calibri"/>
        <family val="2"/>
        <scheme val="minor"/>
      </rPr>
      <t>2 - OBTENCION DE PRESTAMOS U OTROS FINANCIAMIENTOS</t>
    </r>
    <r>
      <rPr>
        <sz val="14"/>
        <color theme="1"/>
        <rFont val="Calibri"/>
        <family val="2"/>
        <scheme val="minor"/>
      </rPr>
      <t xml:space="preserve">
$ 65.100.000,00</t>
    </r>
  </si>
  <si>
    <r>
      <t xml:space="preserve">III-
FUENTES
FINANCIERAS
</t>
    </r>
    <r>
      <rPr>
        <sz val="14"/>
        <color theme="1"/>
        <rFont val="Calibri"/>
        <family val="2"/>
        <scheme val="minor"/>
      </rPr>
      <t>$ 193.877.800,00</t>
    </r>
  </si>
  <si>
    <r>
      <t xml:space="preserve">I-
INGRESOS
CORRIENTES
</t>
    </r>
    <r>
      <rPr>
        <sz val="14"/>
        <color theme="1"/>
        <rFont val="Calibri"/>
        <family val="2"/>
        <scheme val="minor"/>
      </rPr>
      <t>$  1.400.104.180,00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</si>
</sst>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00%"/>
    <numFmt numFmtId="168" formatCode="0.000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164" fontId="2" fillId="3" borderId="1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0" borderId="0" xfId="0" applyNumberFormat="1" applyAlignment="1">
      <alignment horizontal="left" vertical="center"/>
    </xf>
    <xf numFmtId="10" fontId="1" fillId="0" borderId="8" xfId="0" applyNumberFormat="1" applyFont="1" applyBorder="1" applyAlignment="1">
      <alignment vertical="center"/>
    </xf>
    <xf numFmtId="10" fontId="1" fillId="2" borderId="8" xfId="0" applyNumberFormat="1" applyFont="1" applyFill="1" applyBorder="1" applyAlignment="1">
      <alignment horizontal="right" vertical="center"/>
    </xf>
    <xf numFmtId="10" fontId="2" fillId="3" borderId="10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0" fontId="1" fillId="0" borderId="15" xfId="0" applyNumberFormat="1" applyFont="1" applyBorder="1" applyAlignment="1">
      <alignment vertical="center"/>
    </xf>
    <xf numFmtId="164" fontId="0" fillId="0" borderId="0" xfId="0" applyNumberFormat="1"/>
    <xf numFmtId="10" fontId="1" fillId="2" borderId="15" xfId="0" applyNumberFormat="1" applyFont="1" applyFill="1" applyBorder="1" applyAlignment="1">
      <alignment vertical="center"/>
    </xf>
    <xf numFmtId="10" fontId="2" fillId="3" borderId="8" xfId="0" applyNumberFormat="1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164" fontId="1" fillId="0" borderId="15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164" fontId="1" fillId="0" borderId="15" xfId="0" applyNumberFormat="1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168" fontId="1" fillId="0" borderId="15" xfId="0" applyNumberFormat="1" applyFont="1" applyBorder="1" applyAlignment="1">
      <alignment vertical="center"/>
    </xf>
    <xf numFmtId="10" fontId="2" fillId="2" borderId="8" xfId="0" applyNumberFormat="1" applyFont="1" applyFill="1" applyBorder="1" applyAlignment="1">
      <alignment vertical="center"/>
    </xf>
    <xf numFmtId="165" fontId="1" fillId="0" borderId="8" xfId="1" applyFont="1" applyFill="1" applyBorder="1" applyAlignment="1">
      <alignment horizontal="center" vertical="center"/>
    </xf>
    <xf numFmtId="165" fontId="2" fillId="2" borderId="8" xfId="1" applyFont="1" applyFill="1" applyBorder="1" applyAlignment="1">
      <alignment horizontal="center" vertical="center"/>
    </xf>
    <xf numFmtId="165" fontId="1" fillId="0" borderId="8" xfId="1" applyFont="1" applyFill="1" applyBorder="1" applyAlignment="1">
      <alignment vertical="center"/>
    </xf>
    <xf numFmtId="165" fontId="2" fillId="2" borderId="8" xfId="1" applyFont="1" applyFill="1" applyBorder="1" applyAlignment="1">
      <alignment horizontal="right" vertical="center"/>
    </xf>
    <xf numFmtId="165" fontId="2" fillId="3" borderId="10" xfId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14</xdr:row>
      <xdr:rowOff>424616</xdr:rowOff>
    </xdr:from>
    <xdr:to>
      <xdr:col>0</xdr:col>
      <xdr:colOff>1093734</xdr:colOff>
      <xdr:row>17</xdr:row>
      <xdr:rowOff>82548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9413" y="6632978"/>
          <a:ext cx="94380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244588</xdr:colOff>
      <xdr:row>0</xdr:row>
      <xdr:rowOff>285749</xdr:rowOff>
    </xdr:from>
    <xdr:to>
      <xdr:col>0</xdr:col>
      <xdr:colOff>1016000</xdr:colOff>
      <xdr:row>16</xdr:row>
      <xdr:rowOff>306012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2618338" y="3148675"/>
          <a:ext cx="6497263" cy="771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Municipalidad 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14</xdr:row>
      <xdr:rowOff>95920</xdr:rowOff>
    </xdr:from>
    <xdr:to>
      <xdr:col>0</xdr:col>
      <xdr:colOff>1036584</xdr:colOff>
      <xdr:row>16</xdr:row>
      <xdr:rowOff>268202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013" y="6662973"/>
          <a:ext cx="944308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197885</xdr:colOff>
      <xdr:row>1</xdr:row>
      <xdr:rowOff>0</xdr:rowOff>
    </xdr:from>
    <xdr:to>
      <xdr:col>0</xdr:col>
      <xdr:colOff>872290</xdr:colOff>
      <xdr:row>15</xdr:row>
      <xdr:rowOff>290138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2959606" y="3459116"/>
          <a:ext cx="6989388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200" spc="-3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Municipalidad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de</a:t>
          </a:r>
          <a:r>
            <a:rPr lang="es-AR" sz="3200" spc="-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la</a:t>
          </a:r>
          <a:r>
            <a:rPr lang="es-AR" sz="3200" spc="-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C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iud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2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2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2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2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-7/Desktop/PRESUPUESTO%202020%20-%20copia/7-%20Presupuesto%20Ingres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 refreshError="1">
        <row r="4">
          <cell r="H4">
            <v>588716000</v>
          </cell>
        </row>
        <row r="167">
          <cell r="I167">
            <v>60000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opLeftCell="A7" workbookViewId="0">
      <selection activeCell="A16" sqref="A16:B19"/>
    </sheetView>
  </sheetViews>
  <sheetFormatPr baseColWidth="10" defaultRowHeight="15" x14ac:dyDescent="0.25"/>
  <cols>
    <col min="1" max="1" width="15.28515625" customWidth="1"/>
    <col min="2" max="2" width="38.28515625" bestFit="1" customWidth="1"/>
    <col min="3" max="3" width="41.140625" customWidth="1"/>
    <col min="4" max="4" width="20.140625" style="5" bestFit="1" customWidth="1"/>
    <col min="5" max="5" width="18.42578125" style="5" customWidth="1"/>
  </cols>
  <sheetData>
    <row r="1" spans="1:5" x14ac:dyDescent="0.25">
      <c r="A1" s="3" t="s">
        <v>3</v>
      </c>
      <c r="B1" s="3" t="s">
        <v>4</v>
      </c>
      <c r="C1" s="3" t="s">
        <v>5</v>
      </c>
      <c r="D1" s="3" t="s">
        <v>0</v>
      </c>
      <c r="E1" s="3" t="s">
        <v>1</v>
      </c>
    </row>
    <row r="2" spans="1:5" ht="45" x14ac:dyDescent="0.25">
      <c r="A2" s="1" t="s">
        <v>6</v>
      </c>
      <c r="B2" s="2" t="s">
        <v>7</v>
      </c>
      <c r="C2" s="2" t="s">
        <v>9</v>
      </c>
      <c r="D2" s="5">
        <v>57896700</v>
      </c>
      <c r="E2" s="5">
        <v>11379207.369999999</v>
      </c>
    </row>
    <row r="3" spans="1:5" ht="30" x14ac:dyDescent="0.25">
      <c r="A3" s="1"/>
      <c r="B3" s="2"/>
      <c r="C3" s="2" t="s">
        <v>10</v>
      </c>
      <c r="D3" s="5">
        <v>6606800</v>
      </c>
      <c r="E3" s="5">
        <v>1744900.34</v>
      </c>
    </row>
    <row r="4" spans="1:5" ht="30" x14ac:dyDescent="0.25">
      <c r="B4" s="2" t="s">
        <v>8</v>
      </c>
      <c r="C4" s="2" t="s">
        <v>29</v>
      </c>
      <c r="D4" s="5">
        <v>49200000</v>
      </c>
      <c r="E4" s="5">
        <v>10762094.300000001</v>
      </c>
    </row>
    <row r="5" spans="1:5" ht="45" x14ac:dyDescent="0.25">
      <c r="C5" s="2" t="s">
        <v>28</v>
      </c>
      <c r="D5" s="5">
        <v>7267000</v>
      </c>
      <c r="E5" s="5">
        <v>893506.73</v>
      </c>
    </row>
    <row r="6" spans="1:5" ht="30" x14ac:dyDescent="0.25">
      <c r="C6" s="2" t="s">
        <v>20</v>
      </c>
      <c r="D6" s="5">
        <v>2000</v>
      </c>
      <c r="E6" s="5">
        <v>0</v>
      </c>
    </row>
    <row r="7" spans="1:5" ht="45" x14ac:dyDescent="0.25">
      <c r="A7" s="1" t="s">
        <v>11</v>
      </c>
      <c r="B7" t="s">
        <v>12</v>
      </c>
      <c r="C7" s="2" t="s">
        <v>13</v>
      </c>
      <c r="D7" s="5">
        <v>2000</v>
      </c>
      <c r="E7" s="5">
        <v>0</v>
      </c>
    </row>
    <row r="8" spans="1:5" x14ac:dyDescent="0.25">
      <c r="C8" s="2" t="s">
        <v>14</v>
      </c>
      <c r="D8" s="5">
        <v>2625000</v>
      </c>
      <c r="E8" s="5">
        <v>0</v>
      </c>
    </row>
    <row r="9" spans="1:5" ht="30" x14ac:dyDescent="0.25">
      <c r="B9" s="4" t="s">
        <v>26</v>
      </c>
      <c r="C9" s="2" t="s">
        <v>15</v>
      </c>
      <c r="D9" s="5">
        <v>1000000</v>
      </c>
      <c r="E9" s="5">
        <v>0</v>
      </c>
    </row>
    <row r="10" spans="1:5" x14ac:dyDescent="0.25">
      <c r="C10" s="2" t="s">
        <v>16</v>
      </c>
      <c r="D10" s="5">
        <v>0</v>
      </c>
      <c r="E10" s="5">
        <v>0</v>
      </c>
    </row>
    <row r="11" spans="1:5" x14ac:dyDescent="0.25">
      <c r="B11" s="4" t="s">
        <v>34</v>
      </c>
      <c r="C11" s="2" t="s">
        <v>17</v>
      </c>
      <c r="D11" s="5">
        <v>1000</v>
      </c>
      <c r="E11" s="5">
        <v>0</v>
      </c>
    </row>
    <row r="12" spans="1:5" x14ac:dyDescent="0.25">
      <c r="C12" s="2" t="s">
        <v>18</v>
      </c>
      <c r="D12" s="5">
        <v>10000</v>
      </c>
      <c r="E12" s="5">
        <v>0</v>
      </c>
    </row>
    <row r="13" spans="1:5" ht="30" x14ac:dyDescent="0.25">
      <c r="B13" s="4" t="s">
        <v>19</v>
      </c>
      <c r="C13" s="2" t="s">
        <v>27</v>
      </c>
      <c r="D13" s="5">
        <v>17146000</v>
      </c>
      <c r="E13" s="5">
        <v>201419.93</v>
      </c>
    </row>
    <row r="14" spans="1:5" ht="30" x14ac:dyDescent="0.25">
      <c r="C14" s="2" t="s">
        <v>38</v>
      </c>
      <c r="D14" s="5">
        <v>20950826</v>
      </c>
      <c r="E14" s="5">
        <v>20809578.27</v>
      </c>
    </row>
    <row r="15" spans="1:5" x14ac:dyDescent="0.25">
      <c r="C15" s="2"/>
    </row>
    <row r="16" spans="1:5" ht="45" x14ac:dyDescent="0.25">
      <c r="A16" s="1" t="s">
        <v>21</v>
      </c>
      <c r="B16" s="2" t="s">
        <v>22</v>
      </c>
      <c r="C16" s="2" t="s">
        <v>24</v>
      </c>
    </row>
    <row r="17" spans="1:3" x14ac:dyDescent="0.25">
      <c r="A17" s="1"/>
      <c r="B17" s="2"/>
      <c r="C17" s="2"/>
    </row>
    <row r="18" spans="1:3" ht="30" x14ac:dyDescent="0.25">
      <c r="B18" s="2" t="s">
        <v>23</v>
      </c>
      <c r="C18" s="2" t="s">
        <v>24</v>
      </c>
    </row>
    <row r="19" spans="1:3" ht="30" x14ac:dyDescent="0.25">
      <c r="C19" s="2" t="s">
        <v>25</v>
      </c>
    </row>
    <row r="20" spans="1:3" ht="45" x14ac:dyDescent="0.25">
      <c r="A20" s="1" t="s">
        <v>30</v>
      </c>
      <c r="B20" s="4" t="s">
        <v>31</v>
      </c>
      <c r="C20" s="2" t="s">
        <v>32</v>
      </c>
    </row>
    <row r="21" spans="1:3" x14ac:dyDescent="0.25">
      <c r="C21" s="2" t="s">
        <v>33</v>
      </c>
    </row>
    <row r="23" spans="1:3" x14ac:dyDescent="0.25">
      <c r="A23" t="s">
        <v>35</v>
      </c>
    </row>
    <row r="24" spans="1:3" x14ac:dyDescent="0.25">
      <c r="A24" s="6" t="s">
        <v>36</v>
      </c>
      <c r="B24" t="s">
        <v>37</v>
      </c>
    </row>
  </sheetData>
  <pageMargins left="0.7" right="0.7" top="0.75" bottom="0.75" header="0.3" footer="0.3"/>
  <pageSetup orientation="portrait" horizontalDpi="0" verticalDpi="0" r:id="rId1"/>
  <ignoredErrors>
    <ignoredError sqref="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2"/>
  <sheetViews>
    <sheetView topLeftCell="A13" zoomScaleNormal="100" workbookViewId="0">
      <selection activeCell="B13" sqref="B13:B14"/>
    </sheetView>
  </sheetViews>
  <sheetFormatPr baseColWidth="10" defaultRowHeight="15" x14ac:dyDescent="0.25"/>
  <cols>
    <col min="1" max="1" width="17.28515625" customWidth="1"/>
    <col min="2" max="2" width="30" customWidth="1"/>
    <col min="3" max="3" width="51" customWidth="1"/>
    <col min="4" max="4" width="64.7109375" customWidth="1"/>
    <col min="5" max="5" width="23" style="5" customWidth="1"/>
    <col min="6" max="6" width="12.5703125" bestFit="1" customWidth="1"/>
    <col min="7" max="7" width="19.5703125" customWidth="1"/>
    <col min="8" max="8" width="16.85546875" bestFit="1" customWidth="1"/>
    <col min="9" max="9" width="14.140625" bestFit="1" customWidth="1"/>
  </cols>
  <sheetData>
    <row r="1" spans="2:9" ht="23.25" x14ac:dyDescent="0.35">
      <c r="B1" s="64" t="s">
        <v>78</v>
      </c>
      <c r="C1" s="64"/>
      <c r="D1" s="64"/>
      <c r="E1" s="64"/>
    </row>
    <row r="2" spans="2:9" ht="15.75" thickBot="1" x14ac:dyDescent="0.3"/>
    <row r="3" spans="2:9" ht="20.25" thickTop="1" thickBot="1" x14ac:dyDescent="0.35">
      <c r="B3" s="25" t="s">
        <v>3</v>
      </c>
      <c r="C3" s="19" t="s">
        <v>4</v>
      </c>
      <c r="D3" s="19" t="s">
        <v>5</v>
      </c>
      <c r="E3" s="20" t="s">
        <v>42</v>
      </c>
      <c r="F3" s="20" t="s">
        <v>49</v>
      </c>
    </row>
    <row r="4" spans="2:9" ht="30" customHeight="1" thickBot="1" x14ac:dyDescent="0.3">
      <c r="B4" s="65" t="s">
        <v>90</v>
      </c>
      <c r="C4" s="68" t="s">
        <v>87</v>
      </c>
      <c r="D4" s="8" t="s">
        <v>9</v>
      </c>
      <c r="E4" s="32">
        <v>727758000</v>
      </c>
      <c r="F4" s="28">
        <f t="shared" ref="F4:F19" si="0">+E4/$E$21</f>
        <v>0.34589258555133079</v>
      </c>
      <c r="G4" s="29"/>
    </row>
    <row r="5" spans="2:9" ht="30" customHeight="1" thickBot="1" x14ac:dyDescent="0.3">
      <c r="B5" s="66"/>
      <c r="C5" s="68"/>
      <c r="D5" s="8" t="s">
        <v>53</v>
      </c>
      <c r="E5" s="32">
        <v>597101000</v>
      </c>
      <c r="F5" s="28">
        <f t="shared" si="0"/>
        <v>0.28379325095057034</v>
      </c>
    </row>
    <row r="6" spans="2:9" ht="30" customHeight="1" thickBot="1" x14ac:dyDescent="0.3">
      <c r="B6" s="66"/>
      <c r="C6" s="70" t="s">
        <v>79</v>
      </c>
      <c r="D6" s="8" t="s">
        <v>54</v>
      </c>
      <c r="E6" s="42">
        <v>23243180</v>
      </c>
      <c r="F6" s="28">
        <f t="shared" si="0"/>
        <v>1.1047138783269963E-2</v>
      </c>
    </row>
    <row r="7" spans="2:9" ht="30" customHeight="1" thickBot="1" x14ac:dyDescent="0.3">
      <c r="B7" s="66"/>
      <c r="C7" s="71"/>
      <c r="D7" s="8" t="s">
        <v>55</v>
      </c>
      <c r="E7" s="32">
        <v>25002000</v>
      </c>
      <c r="F7" s="28">
        <f t="shared" si="0"/>
        <v>1.1883079847908744E-2</v>
      </c>
    </row>
    <row r="8" spans="2:9" ht="30" customHeight="1" thickBot="1" x14ac:dyDescent="0.3">
      <c r="B8" s="67"/>
      <c r="C8" s="72"/>
      <c r="D8" s="8" t="s">
        <v>56</v>
      </c>
      <c r="E8" s="32">
        <v>27000000</v>
      </c>
      <c r="F8" s="28">
        <f t="shared" si="0"/>
        <v>1.2832699619771864E-2</v>
      </c>
      <c r="G8" s="29"/>
      <c r="H8" s="29"/>
      <c r="I8" s="29"/>
    </row>
    <row r="9" spans="2:9" ht="42" customHeight="1" thickBot="1" x14ac:dyDescent="0.3">
      <c r="B9" s="59" t="s">
        <v>86</v>
      </c>
      <c r="C9" s="40" t="s">
        <v>80</v>
      </c>
      <c r="D9" s="27" t="s">
        <v>57</v>
      </c>
      <c r="E9" s="36">
        <v>10001000</v>
      </c>
      <c r="F9" s="44">
        <f t="shared" si="0"/>
        <v>4.7533269961977185E-3</v>
      </c>
    </row>
    <row r="10" spans="2:9" ht="30" customHeight="1" thickBot="1" x14ac:dyDescent="0.3">
      <c r="B10" s="69"/>
      <c r="C10" s="33" t="s">
        <v>50</v>
      </c>
      <c r="D10" s="26" t="s">
        <v>51</v>
      </c>
      <c r="E10" s="32">
        <v>7002000</v>
      </c>
      <c r="F10" s="28">
        <f t="shared" si="0"/>
        <v>3.3279467680608363E-3</v>
      </c>
    </row>
    <row r="11" spans="2:9" ht="32.25" customHeight="1" thickBot="1" x14ac:dyDescent="0.3">
      <c r="B11" s="69"/>
      <c r="C11" s="34">
        <f>+E10+E11</f>
        <v>212752000</v>
      </c>
      <c r="D11" s="26" t="s">
        <v>52</v>
      </c>
      <c r="E11" s="32">
        <v>205750000</v>
      </c>
      <c r="F11" s="28">
        <f t="shared" si="0"/>
        <v>9.7789923954372623E-2</v>
      </c>
    </row>
    <row r="12" spans="2:9" ht="66" customHeight="1" thickBot="1" x14ac:dyDescent="0.3">
      <c r="B12" s="59"/>
      <c r="C12" s="40" t="s">
        <v>81</v>
      </c>
      <c r="D12" s="8" t="s">
        <v>58</v>
      </c>
      <c r="E12" s="32">
        <v>27001000</v>
      </c>
      <c r="F12" s="28">
        <f t="shared" si="0"/>
        <v>1.2833174904942965E-2</v>
      </c>
    </row>
    <row r="13" spans="2:9" ht="60" customHeight="1" thickBot="1" x14ac:dyDescent="0.3">
      <c r="B13" s="58" t="s">
        <v>89</v>
      </c>
      <c r="C13" s="35" t="s">
        <v>85</v>
      </c>
      <c r="D13" s="8" t="s">
        <v>82</v>
      </c>
      <c r="E13" s="37">
        <v>128777800</v>
      </c>
      <c r="F13" s="28">
        <f t="shared" si="0"/>
        <v>6.1206178707224335E-2</v>
      </c>
    </row>
    <row r="14" spans="2:9" ht="51.75" customHeight="1" thickBot="1" x14ac:dyDescent="0.3">
      <c r="B14" s="59"/>
      <c r="C14" s="70" t="s">
        <v>88</v>
      </c>
      <c r="D14" s="8" t="s">
        <v>58</v>
      </c>
      <c r="E14" s="38">
        <v>40100000</v>
      </c>
      <c r="F14" s="28">
        <f t="shared" si="0"/>
        <v>1.9058935361216729E-2</v>
      </c>
    </row>
    <row r="15" spans="2:9" ht="40.5" customHeight="1" thickBot="1" x14ac:dyDescent="0.3">
      <c r="B15" s="41"/>
      <c r="C15" s="72"/>
      <c r="D15" s="8" t="s">
        <v>59</v>
      </c>
      <c r="E15" s="38">
        <v>25000000</v>
      </c>
      <c r="F15" s="28">
        <f>+E15/$E$21</f>
        <v>1.1882129277566539E-2</v>
      </c>
    </row>
    <row r="16" spans="2:9" ht="30" customHeight="1" thickBot="1" x14ac:dyDescent="0.3">
      <c r="B16" s="9"/>
      <c r="C16" s="10"/>
      <c r="D16" s="11" t="s">
        <v>43</v>
      </c>
      <c r="E16" s="54">
        <f>+E4+E5+E6+E7+E8+E9+E10+E11+E12+E13+E14+E15</f>
        <v>1843735980</v>
      </c>
      <c r="F16" s="30">
        <f t="shared" si="0"/>
        <v>0.8763003707224335</v>
      </c>
    </row>
    <row r="17" spans="2:6" ht="30.75" customHeight="1" thickBot="1" x14ac:dyDescent="0.3">
      <c r="B17" s="58" t="s">
        <v>77</v>
      </c>
      <c r="C17" s="61" t="s">
        <v>84</v>
      </c>
      <c r="D17" s="8" t="s">
        <v>32</v>
      </c>
      <c r="E17" s="32">
        <f>+'[1]page 1'!$I$167</f>
        <v>60000</v>
      </c>
      <c r="F17" s="43">
        <f>+E17/$E$21</f>
        <v>2.8517110266159696E-5</v>
      </c>
    </row>
    <row r="18" spans="2:6" ht="30" customHeight="1" thickBot="1" x14ac:dyDescent="0.3">
      <c r="B18" s="59"/>
      <c r="C18" s="62"/>
      <c r="D18" s="8" t="s">
        <v>61</v>
      </c>
      <c r="E18" s="32">
        <v>252201000</v>
      </c>
      <c r="F18" s="22">
        <f t="shared" si="0"/>
        <v>0.11986739543726235</v>
      </c>
    </row>
    <row r="19" spans="2:6" ht="30" customHeight="1" thickBot="1" x14ac:dyDescent="0.3">
      <c r="B19" s="60"/>
      <c r="C19" s="63"/>
      <c r="D19" s="8" t="s">
        <v>60</v>
      </c>
      <c r="E19" s="32">
        <v>8003020</v>
      </c>
      <c r="F19" s="22">
        <f t="shared" si="0"/>
        <v>3.8037167300380226E-3</v>
      </c>
    </row>
    <row r="20" spans="2:6" s="7" customFormat="1" ht="30" customHeight="1" thickBot="1" x14ac:dyDescent="0.3">
      <c r="B20" s="12"/>
      <c r="C20" s="10"/>
      <c r="D20" s="13" t="s">
        <v>44</v>
      </c>
      <c r="E20" s="53">
        <f>+E17+E18+E19</f>
        <v>260264020</v>
      </c>
      <c r="F20" s="23">
        <v>0.13750000000000001</v>
      </c>
    </row>
    <row r="21" spans="2:6" s="7" customFormat="1" ht="30" customHeight="1" thickBot="1" x14ac:dyDescent="0.3">
      <c r="B21" s="14"/>
      <c r="C21" s="15" t="s">
        <v>2</v>
      </c>
      <c r="D21" s="16"/>
      <c r="E21" s="17">
        <f>+E16+E20</f>
        <v>2104000000</v>
      </c>
      <c r="F21" s="24">
        <f>+E21/$E$21</f>
        <v>1</v>
      </c>
    </row>
    <row r="22" spans="2:6" ht="15.75" thickTop="1" x14ac:dyDescent="0.25">
      <c r="D22" s="2"/>
    </row>
  </sheetData>
  <mergeCells count="9">
    <mergeCell ref="B17:B19"/>
    <mergeCell ref="C17:C19"/>
    <mergeCell ref="B1:E1"/>
    <mergeCell ref="B4:B8"/>
    <mergeCell ref="C4:C5"/>
    <mergeCell ref="B9:B12"/>
    <mergeCell ref="B13:B14"/>
    <mergeCell ref="C6:C8"/>
    <mergeCell ref="C14:C15"/>
  </mergeCells>
  <printOptions horizontalCentered="1"/>
  <pageMargins left="0.7" right="0.7" top="0.75" bottom="0.75" header="0.3" footer="0.3"/>
  <pageSetup paperSize="5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1"/>
  <sheetViews>
    <sheetView tabSelected="1" zoomScale="95" zoomScaleNormal="95" workbookViewId="0">
      <selection activeCell="C16" sqref="C16:C18"/>
    </sheetView>
  </sheetViews>
  <sheetFormatPr baseColWidth="10" defaultRowHeight="15" x14ac:dyDescent="0.25"/>
  <cols>
    <col min="1" max="1" width="17.28515625" customWidth="1"/>
    <col min="2" max="2" width="30.7109375" customWidth="1"/>
    <col min="3" max="3" width="56.85546875" customWidth="1"/>
    <col min="4" max="4" width="66.28515625" bestFit="1" customWidth="1"/>
    <col min="5" max="5" width="24.85546875" style="5" customWidth="1"/>
    <col min="7" max="7" width="18.5703125" bestFit="1" customWidth="1"/>
    <col min="9" max="9" width="11.42578125" style="56"/>
  </cols>
  <sheetData>
    <row r="1" spans="2:8" ht="23.25" x14ac:dyDescent="0.35">
      <c r="B1" s="64" t="s">
        <v>83</v>
      </c>
      <c r="C1" s="64"/>
      <c r="D1" s="64"/>
      <c r="E1" s="64"/>
    </row>
    <row r="2" spans="2:8" ht="15.75" thickBot="1" x14ac:dyDescent="0.3"/>
    <row r="3" spans="2:8" ht="20.25" thickTop="1" thickBot="1" x14ac:dyDescent="0.35">
      <c r="B3" s="18" t="s">
        <v>3</v>
      </c>
      <c r="C3" s="19" t="s">
        <v>4</v>
      </c>
      <c r="D3" s="19" t="s">
        <v>5</v>
      </c>
      <c r="E3" s="20" t="s">
        <v>42</v>
      </c>
      <c r="F3" s="20" t="s">
        <v>49</v>
      </c>
      <c r="G3" s="55"/>
      <c r="H3" s="55"/>
    </row>
    <row r="4" spans="2:8" ht="30" customHeight="1" thickBot="1" x14ac:dyDescent="0.3">
      <c r="B4" s="58" t="s">
        <v>66</v>
      </c>
      <c r="C4" s="70" t="s">
        <v>65</v>
      </c>
      <c r="D4" s="8" t="s">
        <v>39</v>
      </c>
      <c r="E4" s="46">
        <v>995000000</v>
      </c>
      <c r="F4" s="22">
        <f>+E4/$E$20</f>
        <v>0.47290874524714827</v>
      </c>
      <c r="G4" s="55"/>
    </row>
    <row r="5" spans="2:8" ht="30" customHeight="1" thickBot="1" x14ac:dyDescent="0.3">
      <c r="B5" s="59"/>
      <c r="C5" s="71"/>
      <c r="D5" s="8" t="s">
        <v>40</v>
      </c>
      <c r="E5" s="46">
        <v>111808980</v>
      </c>
      <c r="F5" s="22">
        <f t="shared" ref="F5:F20" si="0">+E5/$E$20</f>
        <v>5.3141150190114068E-2</v>
      </c>
    </row>
    <row r="6" spans="2:8" ht="30" customHeight="1" thickBot="1" x14ac:dyDescent="0.3">
      <c r="B6" s="59"/>
      <c r="C6" s="72"/>
      <c r="D6" s="8" t="s">
        <v>41</v>
      </c>
      <c r="E6" s="46">
        <v>185101000</v>
      </c>
      <c r="F6" s="22">
        <f t="shared" si="0"/>
        <v>8.7975760456273769E-2</v>
      </c>
    </row>
    <row r="7" spans="2:8" ht="57" customHeight="1" thickBot="1" x14ac:dyDescent="0.3">
      <c r="B7" s="59"/>
      <c r="C7" s="51" t="s">
        <v>64</v>
      </c>
      <c r="D7" s="8" t="s">
        <v>67</v>
      </c>
      <c r="E7" s="46">
        <v>88472000</v>
      </c>
      <c r="F7" s="22">
        <f t="shared" si="0"/>
        <v>4.2049429657794679E-2</v>
      </c>
    </row>
    <row r="8" spans="2:8" ht="66" customHeight="1" thickBot="1" x14ac:dyDescent="0.3">
      <c r="B8" s="60"/>
      <c r="C8" s="52" t="s">
        <v>63</v>
      </c>
      <c r="D8" s="8" t="s">
        <v>45</v>
      </c>
      <c r="E8" s="46">
        <v>14601000</v>
      </c>
      <c r="F8" s="22">
        <f t="shared" si="0"/>
        <v>6.9396387832699616E-3</v>
      </c>
      <c r="G8" s="55"/>
      <c r="H8" s="56"/>
    </row>
    <row r="9" spans="2:8" ht="30" customHeight="1" thickBot="1" x14ac:dyDescent="0.3">
      <c r="B9" s="58" t="s">
        <v>74</v>
      </c>
      <c r="C9" s="70" t="s">
        <v>70</v>
      </c>
      <c r="D9" s="8" t="s">
        <v>62</v>
      </c>
      <c r="E9" s="46">
        <v>20000000</v>
      </c>
      <c r="F9" s="22">
        <f t="shared" si="0"/>
        <v>9.5057034220532317E-3</v>
      </c>
    </row>
    <row r="10" spans="2:8" ht="30" customHeight="1" thickBot="1" x14ac:dyDescent="0.3">
      <c r="B10" s="59"/>
      <c r="C10" s="71"/>
      <c r="D10" s="8" t="s">
        <v>68</v>
      </c>
      <c r="E10" s="46">
        <v>317250000</v>
      </c>
      <c r="F10" s="22">
        <f t="shared" si="0"/>
        <v>0.15078422053231938</v>
      </c>
    </row>
    <row r="11" spans="2:8" ht="30" customHeight="1" thickBot="1" x14ac:dyDescent="0.3">
      <c r="B11" s="59"/>
      <c r="C11" s="72"/>
      <c r="D11" s="8" t="s">
        <v>46</v>
      </c>
      <c r="E11" s="46">
        <v>80100000</v>
      </c>
      <c r="F11" s="22">
        <f t="shared" si="0"/>
        <v>3.8070342205323196E-2</v>
      </c>
    </row>
    <row r="12" spans="2:8" ht="45" customHeight="1" thickBot="1" x14ac:dyDescent="0.3">
      <c r="B12" s="60"/>
      <c r="C12" s="51" t="s">
        <v>71</v>
      </c>
      <c r="D12" s="8" t="s">
        <v>69</v>
      </c>
      <c r="E12" s="46">
        <v>1650000</v>
      </c>
      <c r="F12" s="22">
        <f t="shared" si="0"/>
        <v>7.8422053231939166E-4</v>
      </c>
      <c r="G12" s="55"/>
      <c r="H12" s="56"/>
    </row>
    <row r="13" spans="2:8" ht="56.25" customHeight="1" thickBot="1" x14ac:dyDescent="0.3">
      <c r="B13" s="58" t="s">
        <v>75</v>
      </c>
      <c r="C13" s="51" t="s">
        <v>72</v>
      </c>
      <c r="D13" s="8" t="s">
        <v>47</v>
      </c>
      <c r="E13" s="46">
        <v>100000</v>
      </c>
      <c r="F13" s="43">
        <f>+E13/$E$20</f>
        <v>4.7528517110266157E-5</v>
      </c>
    </row>
    <row r="14" spans="2:8" ht="56.25" customHeight="1" thickBot="1" x14ac:dyDescent="0.3">
      <c r="B14" s="60"/>
      <c r="C14" s="39" t="s">
        <v>73</v>
      </c>
      <c r="D14" s="8" t="s">
        <v>48</v>
      </c>
      <c r="E14" s="46">
        <v>29653000</v>
      </c>
      <c r="F14" s="22">
        <f>+E14/$E$20</f>
        <v>1.4093631178707225E-2</v>
      </c>
      <c r="G14" s="55"/>
    </row>
    <row r="15" spans="2:8" ht="30" customHeight="1" thickBot="1" x14ac:dyDescent="0.3">
      <c r="B15" s="9"/>
      <c r="C15" s="10"/>
      <c r="D15" s="11" t="s">
        <v>43</v>
      </c>
      <c r="E15" s="47">
        <f>+E4+E5+E6+E7+E8+E9+E10+E11+E12+E13+E14</f>
        <v>1843735980</v>
      </c>
      <c r="F15" s="45">
        <f t="shared" si="0"/>
        <v>0.8763003707224335</v>
      </c>
    </row>
    <row r="16" spans="2:8" ht="30.75" customHeight="1" thickBot="1" x14ac:dyDescent="0.3">
      <c r="B16" s="58" t="s">
        <v>77</v>
      </c>
      <c r="C16" s="70" t="s">
        <v>76</v>
      </c>
      <c r="D16" s="8" t="s">
        <v>32</v>
      </c>
      <c r="E16" s="48">
        <v>60000</v>
      </c>
      <c r="F16" s="22">
        <f t="shared" si="0"/>
        <v>2.8517110266159696E-5</v>
      </c>
    </row>
    <row r="17" spans="2:9" ht="30" customHeight="1" thickBot="1" x14ac:dyDescent="0.3">
      <c r="B17" s="59"/>
      <c r="C17" s="71"/>
      <c r="D17" s="8" t="s">
        <v>61</v>
      </c>
      <c r="E17" s="48">
        <v>252201000</v>
      </c>
      <c r="F17" s="22">
        <f>+E17/$E$20</f>
        <v>0.11986739543726235</v>
      </c>
    </row>
    <row r="18" spans="2:9" ht="30" customHeight="1" thickBot="1" x14ac:dyDescent="0.3">
      <c r="B18" s="60"/>
      <c r="C18" s="72"/>
      <c r="D18" s="8" t="s">
        <v>60</v>
      </c>
      <c r="E18" s="48">
        <v>8003020</v>
      </c>
      <c r="F18" s="22">
        <f>+E18/$E$20</f>
        <v>3.8037167300380226E-3</v>
      </c>
    </row>
    <row r="19" spans="2:9" s="7" customFormat="1" ht="30" customHeight="1" thickBot="1" x14ac:dyDescent="0.3">
      <c r="B19" s="12"/>
      <c r="C19" s="10"/>
      <c r="D19" s="13" t="s">
        <v>44</v>
      </c>
      <c r="E19" s="49">
        <f>+SUM(E16:E18)</f>
        <v>260264020</v>
      </c>
      <c r="F19" s="45">
        <f t="shared" si="0"/>
        <v>0.12369962927756654</v>
      </c>
      <c r="I19" s="57"/>
    </row>
    <row r="20" spans="2:9" s="7" customFormat="1" ht="30" customHeight="1" thickBot="1" x14ac:dyDescent="0.3">
      <c r="B20" s="14"/>
      <c r="C20" s="15" t="s">
        <v>2</v>
      </c>
      <c r="D20" s="16"/>
      <c r="E20" s="50">
        <f>+E15+E19</f>
        <v>2104000000</v>
      </c>
      <c r="F20" s="31">
        <f t="shared" si="0"/>
        <v>1</v>
      </c>
      <c r="G20" s="21"/>
      <c r="I20" s="57"/>
    </row>
    <row r="21" spans="2:9" ht="15.75" thickTop="1" x14ac:dyDescent="0.25">
      <c r="D21" s="2"/>
    </row>
  </sheetData>
  <mergeCells count="8">
    <mergeCell ref="B13:B14"/>
    <mergeCell ref="B16:B18"/>
    <mergeCell ref="C16:C18"/>
    <mergeCell ref="B1:E1"/>
    <mergeCell ref="B4:B8"/>
    <mergeCell ref="C4:C6"/>
    <mergeCell ref="C9:C11"/>
    <mergeCell ref="B9:B12"/>
  </mergeCells>
  <printOptions horizontalCentered="1"/>
  <pageMargins left="0.7" right="0.7" top="0.75" bottom="0.75" header="0.3" footer="0.3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SINTETICO DE INGRESOS</vt:lpstr>
      <vt:lpstr>INGRESOS ESQUEMA </vt:lpstr>
      <vt:lpstr>EGRESOS ESQUEMA</vt:lpstr>
      <vt:lpstr>'EGRESOS ESQUEMA'!Área_de_impresión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DALMAO</dc:creator>
  <cp:lastModifiedBy>CONCEJO-1</cp:lastModifiedBy>
  <cp:lastPrinted>2020-12-01T18:35:26Z</cp:lastPrinted>
  <dcterms:created xsi:type="dcterms:W3CDTF">2014-05-22T13:27:57Z</dcterms:created>
  <dcterms:modified xsi:type="dcterms:W3CDTF">2020-12-02T10:37:15Z</dcterms:modified>
</cp:coreProperties>
</file>