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ni-respaldo\economia\Euge\Presupuesto\2024\Finales\"/>
    </mc:Choice>
  </mc:AlternateContent>
  <xr:revisionPtr revIDLastSave="0" documentId="13_ncr:1_{3FD9EB64-02C4-4A8F-AE7F-EA0C18EF09C2}" xr6:coauthVersionLast="47" xr6:coauthVersionMax="47" xr10:uidLastSave="{00000000-0000-0000-0000-000000000000}"/>
  <bookViews>
    <workbookView xWindow="-120" yWindow="-120" windowWidth="20730" windowHeight="11160" firstSheet="1" activeTab="2" xr2:uid="{00000000-000D-0000-FFFF-FFFF00000000}"/>
  </bookViews>
  <sheets>
    <sheet name="SINTETICO DE INGRESOS" sheetId="1" state="hidden" r:id="rId1"/>
    <sheet name="INGRESOS" sheetId="4" r:id="rId2"/>
    <sheet name="EGRESOS " sheetId="5" r:id="rId3"/>
  </sheets>
  <definedNames>
    <definedName name="_xlnm.Print_Area" localSheetId="2">'EGRESOS '!$A$1:$F$26</definedName>
  </definedNames>
  <calcPr calcId="181029"/>
</workbook>
</file>

<file path=xl/calcChain.xml><?xml version="1.0" encoding="utf-8"?>
<calcChain xmlns="http://schemas.openxmlformats.org/spreadsheetml/2006/main">
  <c r="E22" i="4" l="1"/>
  <c r="C11" i="4"/>
  <c r="C7" i="4"/>
  <c r="E26" i="4" l="1"/>
  <c r="E20" i="5"/>
  <c r="E27" i="4" l="1"/>
  <c r="C23" i="5"/>
  <c r="B23" i="5" s="1"/>
  <c r="C19" i="5"/>
  <c r="C17" i="5"/>
  <c r="C15" i="5"/>
  <c r="C13" i="5"/>
  <c r="B15" i="5" s="1"/>
  <c r="C6" i="5"/>
  <c r="C10" i="5"/>
  <c r="C8" i="5"/>
  <c r="B19" i="5" l="1"/>
  <c r="B10" i="5"/>
  <c r="C19" i="4"/>
  <c r="C21" i="4"/>
  <c r="C25" i="4"/>
  <c r="B25" i="4" s="1"/>
  <c r="C17" i="4"/>
  <c r="C15" i="4"/>
  <c r="C13" i="4"/>
  <c r="C5" i="4"/>
  <c r="B10" i="4" s="1"/>
  <c r="B21" i="4" l="1"/>
  <c r="B17" i="4"/>
  <c r="E24" i="5"/>
  <c r="E25" i="5" l="1"/>
  <c r="F26" i="5" s="1"/>
  <c r="F18" i="5"/>
  <c r="F20" i="5"/>
  <c r="F11" i="5"/>
  <c r="F9" i="5"/>
  <c r="F24" i="5"/>
  <c r="F9" i="4"/>
  <c r="F22" i="5" l="1"/>
  <c r="F6" i="5"/>
  <c r="F23" i="5"/>
  <c r="F13" i="5"/>
  <c r="F16" i="5"/>
  <c r="F7" i="5"/>
  <c r="F5" i="5"/>
  <c r="F14" i="5"/>
  <c r="F21" i="5"/>
  <c r="F12" i="5"/>
  <c r="F4" i="5"/>
  <c r="F25" i="5"/>
  <c r="F11" i="4"/>
  <c r="F10" i="4"/>
  <c r="F21" i="4"/>
  <c r="F23" i="4"/>
  <c r="F25" i="4"/>
  <c r="F4" i="4"/>
  <c r="F24" i="4"/>
  <c r="F6" i="4"/>
  <c r="F7" i="4"/>
  <c r="F14" i="4"/>
  <c r="F8" i="4"/>
  <c r="F15" i="4"/>
  <c r="F5" i="4"/>
  <c r="F12" i="4"/>
  <c r="F22" i="4"/>
  <c r="F20" i="4"/>
  <c r="F16" i="4"/>
  <c r="F18" i="4"/>
  <c r="F27" i="4"/>
</calcChain>
</file>

<file path=xl/sharedStrings.xml><?xml version="1.0" encoding="utf-8"?>
<sst xmlns="http://schemas.openxmlformats.org/spreadsheetml/2006/main" count="115" uniqueCount="96">
  <si>
    <t>PRESUPUESTO ANUAL</t>
  </si>
  <si>
    <t>RECAUDADO</t>
  </si>
  <si>
    <t>TOTAL GENERAL</t>
  </si>
  <si>
    <t>ANEXO</t>
  </si>
  <si>
    <t>INCISO</t>
  </si>
  <si>
    <t>ITEM</t>
  </si>
  <si>
    <t>I-
INGRESOS
CORRIENTES</t>
  </si>
  <si>
    <t>1 - INGRESOS DE JURIDICCION MUNICIPAL</t>
  </si>
  <si>
    <t>2 - INGRESOS DE OTRAS JURIDICCION</t>
  </si>
  <si>
    <t xml:space="preserve"> I - INGRESOS TRIBUTARIOS (TASAS Y CONTRIBUCIONES)</t>
  </si>
  <si>
    <t xml:space="preserve"> II - OTROS INGRESOS DE JURIDICCIÓN MUNICIPAL</t>
  </si>
  <si>
    <t>II-
INGRESOS
DE CAPITAL</t>
  </si>
  <si>
    <t>1 - USO DE CRÉDITO</t>
  </si>
  <si>
    <t>I - DE INSTITUCIONES BANCARIAS</t>
  </si>
  <si>
    <t>II - DE OTRAS INSTITUCIONES</t>
  </si>
  <si>
    <t>I - DE FRENTISTAS Y BENEFICIARIOS DE OBRAS</t>
  </si>
  <si>
    <t>II - DE OTROS PRESTAMOS</t>
  </si>
  <si>
    <t>I - BIENES MUEBLES</t>
  </si>
  <si>
    <t>II - BIENES INMUEBLES</t>
  </si>
  <si>
    <t>4 - OTROS INGRESOS DE CAPITAL</t>
  </si>
  <si>
    <t>II - OTROS INGRESOS DE OTRAS JURIDICCIONES</t>
  </si>
  <si>
    <t>III-
FUENTES FINANCIERAS</t>
  </si>
  <si>
    <t>1 - DISMINUCIÓN DE OTROS ACTIVOS FINANCIEROS</t>
  </si>
  <si>
    <t>2 - OBTENCIÓN DE PRESTAMOS U OTROS FINANCIAMIENTOS</t>
  </si>
  <si>
    <t>I - USO DE CRÉDITO DE INSTITUCIONES BANCARIAS</t>
  </si>
  <si>
    <t>II - USO DE CRÉDITO DE OTRAS INSTITUCIONES</t>
  </si>
  <si>
    <t>2 - RECUPERACIÓN DE PRESTAMOS</t>
  </si>
  <si>
    <t>I - TRANSFERENCIAS DE CAPITAL DEL SECTOR PÚBLICO (APORTES NO REINTEGRABLES)</t>
  </si>
  <si>
    <t>II - TRANSFERENCIAS CORRIENTES DEL SECTOR PÚBLICO (APORTES NO REINTEGRABLES)</t>
  </si>
  <si>
    <t>I - PARTICIPACIÓN IMPUESTOS PROVINCIALES Y NACIÓN</t>
  </si>
  <si>
    <t>IV-
NO CLASIFICADOS</t>
  </si>
  <si>
    <t>1 - CUENTAS DE ORDEN</t>
  </si>
  <si>
    <t>I - TRABAJOS PÚBLICOS</t>
  </si>
  <si>
    <t>II - OTRAS CAUSAS</t>
  </si>
  <si>
    <t>3 - VENTAS DE BIENES PATRIMONIALES (1)</t>
  </si>
  <si>
    <t>Observaciones:</t>
  </si>
  <si>
    <t>(1)</t>
  </si>
  <si>
    <t>En el Presupuesto se incorpora dentro de las erogaciones corrientes, en el rubro ventas de bienes y servicios</t>
  </si>
  <si>
    <t>II - EXCEDENTES LIQUIDO EJERCICIO ANTERIOR</t>
  </si>
  <si>
    <t>I - PERSONAL</t>
  </si>
  <si>
    <t>II - BIENES DE CONSUMO</t>
  </si>
  <si>
    <t>III - SERVICIOS</t>
  </si>
  <si>
    <t>PRESUPUESTO</t>
  </si>
  <si>
    <t>TOTAL ANEXO I - II - III</t>
  </si>
  <si>
    <t>TOTAL ANEXO IV</t>
  </si>
  <si>
    <t>I - INTERESES Y GASTOS DE LA DEUDA</t>
  </si>
  <si>
    <t>III - BIENES DE CAPITAL</t>
  </si>
  <si>
    <t>I - ADQUISICION DE ACTIVOS FINANCIEROS VARIOS</t>
  </si>
  <si>
    <t>I - AMORTIZACION DE LA DEUDA CON ORGANISMOS PÚBLICOS Y PRIVADOS</t>
  </si>
  <si>
    <t>%</t>
  </si>
  <si>
    <t>I-SECTOR PRIVADO</t>
  </si>
  <si>
    <t>II-SECTOR PUBLICO</t>
  </si>
  <si>
    <t xml:space="preserve"> II - INGRESOS TRIBUTARIOS DE OTRAS JURIDICCIONES</t>
  </si>
  <si>
    <t>I - MULTAS - CONCESIONES- ALQUILERES</t>
  </si>
  <si>
    <t>II - VENTAS DE BIENES Y SERVICIOS</t>
  </si>
  <si>
    <t>III - OPERACIONES FINANCIERAS</t>
  </si>
  <si>
    <t>I - DEL SECTOR PRIVADO</t>
  </si>
  <si>
    <t>II- DEL SECTOR PUBLICO</t>
  </si>
  <si>
    <t>III - CREDITO ADICIONAL PARA REFUERZO DE PARTIDAS</t>
  </si>
  <si>
    <t>II - CUENTAS DE ORDEN</t>
  </si>
  <si>
    <t>I - TIERRAS Y TERRENOS</t>
  </si>
  <si>
    <t>I - TRANSFERENCIAS PARA EROGACIONES CORRIENTES</t>
  </si>
  <si>
    <t>I - TRANSFERENCIAS PARA EROGACIONES DE CAPITAL</t>
  </si>
  <si>
    <r>
      <t xml:space="preserve">III-
APLICACIONES
FINANCIERAS
</t>
    </r>
    <r>
      <rPr>
        <sz val="14"/>
        <color theme="1"/>
        <rFont val="Calibri"/>
        <family val="2"/>
        <scheme val="minor"/>
      </rPr>
      <t>$ 29.753.000,00</t>
    </r>
  </si>
  <si>
    <t>I - DISPONIBILIDADES</t>
  </si>
  <si>
    <t xml:space="preserve">I-
INGRESOS
CORRIENTES
</t>
  </si>
  <si>
    <r>
      <rPr>
        <b/>
        <u/>
        <sz val="14"/>
        <color theme="1"/>
        <rFont val="Calibri"/>
        <family val="2"/>
        <scheme val="minor"/>
      </rPr>
      <t>1 - INGRESOS TRIBUTARIOS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</si>
  <si>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2 - INGRESOS NO TRIBUTARIOS</t>
    </r>
    <r>
      <rPr>
        <sz val="14"/>
        <color theme="1"/>
        <rFont val="Calibri"/>
        <family val="2"/>
        <scheme val="minor"/>
      </rPr>
      <t xml:space="preserve">
</t>
    </r>
  </si>
  <si>
    <t>I - DEL SECTOR PUBLICO</t>
  </si>
  <si>
    <t>II - DEL SECTOR PRIVADO</t>
  </si>
  <si>
    <t>3 - TRANSFERENCIAS CORRIENTES</t>
  </si>
  <si>
    <t>2-TRANSFERENCIAS DE CAPITAL</t>
  </si>
  <si>
    <r>
      <rPr>
        <b/>
        <u/>
        <sz val="14"/>
        <color theme="1"/>
        <rFont val="Calibri"/>
        <family val="2"/>
        <scheme val="minor"/>
      </rPr>
      <t>1 - RECURSOS PROPIOS DE CAPITAL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</si>
  <si>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3 - RECUPERACIÓN DE PRESTAMOS LARGO PLAZO</t>
    </r>
    <r>
      <rPr>
        <sz val="14"/>
        <color theme="1"/>
        <rFont val="Calibri"/>
        <family val="2"/>
        <scheme val="minor"/>
      </rPr>
      <t xml:space="preserve">
</t>
    </r>
  </si>
  <si>
    <t xml:space="preserve">II-
INGRESOS
DE CAPITAL
</t>
  </si>
  <si>
    <r>
      <rPr>
        <b/>
        <u/>
        <sz val="14"/>
        <color theme="1"/>
        <rFont val="Calibri"/>
        <family val="2"/>
        <scheme val="minor"/>
      </rPr>
      <t>1 - DISMINUCIÓN DE ACTIVOS FINANCIEROS</t>
    </r>
    <r>
      <rPr>
        <sz val="14"/>
        <color theme="1"/>
        <rFont val="Calibri"/>
        <family val="2"/>
        <scheme val="minor"/>
      </rPr>
      <t xml:space="preserve">
</t>
    </r>
  </si>
  <si>
    <t xml:space="preserve">1 -NO CLASIFICADOS
</t>
  </si>
  <si>
    <t>2 - OBTENCION DE PRESTAMOS U OTROS FINANCIAMIENTOS</t>
  </si>
  <si>
    <t xml:space="preserve"> </t>
  </si>
  <si>
    <t xml:space="preserve">III-
FUENTES
FINANCIERAS
</t>
  </si>
  <si>
    <t xml:space="preserve">IV-
NO CLASIFICADOS
</t>
  </si>
  <si>
    <t>II - OBRAS PÚBLICAS - CONSTRUCCIONES</t>
  </si>
  <si>
    <r>
      <rPr>
        <b/>
        <u/>
        <sz val="14"/>
        <color theme="1"/>
        <rFont val="Calibri"/>
        <family val="2"/>
        <scheme val="minor"/>
      </rPr>
      <t>1 - FUNCIONAMIENTO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</si>
  <si>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2 - TRANSFERENCIAS CORRIENTES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</si>
  <si>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3 - INTERESES Y GASTOS DE DEUDA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</si>
  <si>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1 - INVERSIONES FÍSICAS</t>
    </r>
    <r>
      <rPr>
        <sz val="14"/>
        <color theme="1"/>
        <rFont val="Calibri"/>
        <family val="2"/>
        <scheme val="minor"/>
      </rPr>
      <t xml:space="preserve">
</t>
    </r>
  </si>
  <si>
    <t xml:space="preserve">2 - TRANSFERENCIAS DE CAPITAL
</t>
  </si>
  <si>
    <r>
      <rPr>
        <b/>
        <u/>
        <sz val="14"/>
        <color theme="1"/>
        <rFont val="Calibri"/>
        <family val="2"/>
        <scheme val="minor"/>
      </rPr>
      <t>1 - INVERSIONES FINANCIERAS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</si>
  <si>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u/>
        <sz val="14"/>
        <color theme="1"/>
        <rFont val="Calibri"/>
        <family val="2"/>
        <scheme val="minor"/>
      </rPr>
      <t>2 - AMORTIZACION DE LA DEUDA</t>
    </r>
    <r>
      <rPr>
        <sz val="14"/>
        <color theme="1"/>
        <rFont val="Calibri"/>
        <family val="2"/>
        <scheme val="minor"/>
      </rPr>
      <t xml:space="preserve">
</t>
    </r>
  </si>
  <si>
    <t xml:space="preserve">1 - NO CLASIFICADOS
</t>
  </si>
  <si>
    <t xml:space="preserve">I-
EROGACIONES
CORRIENTES
</t>
  </si>
  <si>
    <t xml:space="preserve">II-
EROGACIONES
DE CAPITAL
</t>
  </si>
  <si>
    <t>IV - OTROS INGRESOS NO TRIBUTARIOS</t>
  </si>
  <si>
    <t>I - VENTA DE INMUEBLES, TERRENOS Y BS. MUEBLES</t>
  </si>
  <si>
    <t>PRESUPUESTO SINTETICO DE RECURSOS 2024</t>
  </si>
  <si>
    <t>PRESUPUESTO SINTETICO DE GASTOS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</si>
</sst>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\ #,##0.00;[Red]&quot;$&quot;\ \-#,##0.00"/>
    <numFmt numFmtId="165" formatCode="_ &quot;$&quot;\ * #,##0.00_ ;_ &quot;$&quot;\ * \-#,##0.00_ ;_ &quot;$&quot;\ * &quot;-&quot;??_ ;_ @_ "/>
    <numFmt numFmtId="166" formatCode="0.000%"/>
    <numFmt numFmtId="167" formatCode="0.0000%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2">
    <xf numFmtId="0" fontId="0" fillId="0" borderId="0"/>
    <xf numFmtId="165" fontId="5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49" fontId="0" fillId="0" borderId="0" xfId="0" applyNumberFormat="1"/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164" fontId="0" fillId="0" borderId="0" xfId="0" applyNumberFormat="1"/>
    <xf numFmtId="0" fontId="1" fillId="0" borderId="3" xfId="0" applyFont="1" applyBorder="1"/>
    <xf numFmtId="164" fontId="1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 wrapText="1"/>
    </xf>
    <xf numFmtId="0" fontId="0" fillId="0" borderId="0" xfId="0" applyAlignment="1">
      <alignment horizontal="left" vertical="center" wrapText="1"/>
    </xf>
    <xf numFmtId="0" fontId="2" fillId="0" borderId="5" xfId="0" applyFont="1" applyBorder="1" applyAlignment="1">
      <alignment horizontal="left" wrapText="1"/>
    </xf>
    <xf numFmtId="164" fontId="1" fillId="0" borderId="6" xfId="0" applyNumberFormat="1" applyFont="1" applyBorder="1" applyAlignment="1">
      <alignment horizontal="right" wrapText="1"/>
    </xf>
    <xf numFmtId="0" fontId="1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1" fillId="0" borderId="7" xfId="0" applyFont="1" applyBorder="1"/>
    <xf numFmtId="0" fontId="2" fillId="0" borderId="8" xfId="0" applyFont="1" applyBorder="1" applyAlignment="1">
      <alignment horizontal="left" wrapText="1"/>
    </xf>
    <xf numFmtId="164" fontId="1" fillId="0" borderId="9" xfId="0" applyNumberFormat="1" applyFont="1" applyBorder="1"/>
    <xf numFmtId="164" fontId="1" fillId="0" borderId="10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left" wrapText="1"/>
    </xf>
    <xf numFmtId="164" fontId="1" fillId="0" borderId="11" xfId="0" applyNumberFormat="1" applyFont="1" applyBorder="1"/>
    <xf numFmtId="0" fontId="1" fillId="0" borderId="7" xfId="0" applyFont="1" applyBorder="1" applyAlignment="1">
      <alignment horizontal="left"/>
    </xf>
    <xf numFmtId="0" fontId="1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wrapText="1"/>
    </xf>
    <xf numFmtId="0" fontId="1" fillId="0" borderId="7" xfId="0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 wrapText="1"/>
    </xf>
    <xf numFmtId="164" fontId="1" fillId="0" borderId="11" xfId="0" applyNumberFormat="1" applyFont="1" applyBorder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wrapText="1"/>
    </xf>
    <xf numFmtId="164" fontId="2" fillId="2" borderId="6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right"/>
    </xf>
    <xf numFmtId="0" fontId="2" fillId="0" borderId="9" xfId="0" applyFont="1" applyBorder="1" applyAlignment="1">
      <alignment horizontal="left" wrapText="1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right"/>
    </xf>
    <xf numFmtId="10" fontId="1" fillId="0" borderId="16" xfId="0" applyNumberFormat="1" applyFont="1" applyBorder="1" applyAlignment="1">
      <alignment horizontal="right"/>
    </xf>
    <xf numFmtId="10" fontId="1" fillId="0" borderId="18" xfId="0" applyNumberFormat="1" applyFont="1" applyBorder="1" applyAlignment="1">
      <alignment horizontal="right"/>
    </xf>
    <xf numFmtId="10" fontId="1" fillId="0" borderId="20" xfId="0" applyNumberFormat="1" applyFont="1" applyBorder="1" applyAlignment="1">
      <alignment horizontal="right"/>
    </xf>
    <xf numFmtId="164" fontId="1" fillId="0" borderId="19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/>
    </xf>
    <xf numFmtId="0" fontId="1" fillId="2" borderId="17" xfId="0" applyFont="1" applyFill="1" applyBorder="1" applyAlignment="1">
      <alignment horizontal="center" vertical="center" wrapText="1"/>
    </xf>
    <xf numFmtId="10" fontId="1" fillId="2" borderId="21" xfId="0" applyNumberFormat="1" applyFont="1" applyFill="1" applyBorder="1" applyAlignment="1">
      <alignment horizontal="right"/>
    </xf>
    <xf numFmtId="166" fontId="1" fillId="0" borderId="16" xfId="0" applyNumberFormat="1" applyFont="1" applyBorder="1" applyAlignment="1">
      <alignment horizontal="right"/>
    </xf>
    <xf numFmtId="0" fontId="1" fillId="2" borderId="22" xfId="0" applyFont="1" applyFill="1" applyBorder="1" applyAlignment="1">
      <alignment horizontal="left" vertical="center"/>
    </xf>
    <xf numFmtId="10" fontId="1" fillId="2" borderId="23" xfId="0" applyNumberFormat="1" applyFont="1" applyFill="1" applyBorder="1" applyAlignment="1">
      <alignment horizontal="right"/>
    </xf>
    <xf numFmtId="0" fontId="2" fillId="3" borderId="24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left" wrapText="1"/>
    </xf>
    <xf numFmtId="164" fontId="2" fillId="3" borderId="25" xfId="0" applyNumberFormat="1" applyFont="1" applyFill="1" applyBorder="1" applyAlignment="1">
      <alignment horizontal="right"/>
    </xf>
    <xf numFmtId="10" fontId="2" fillId="3" borderId="26" xfId="0" applyNumberFormat="1" applyFont="1" applyFill="1" applyBorder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 wrapText="1"/>
    </xf>
    <xf numFmtId="165" fontId="1" fillId="0" borderId="2" xfId="1" applyFont="1" applyFill="1" applyBorder="1" applyAlignment="1">
      <alignment horizontal="right"/>
    </xf>
    <xf numFmtId="0" fontId="1" fillId="0" borderId="6" xfId="0" applyFont="1" applyBorder="1" applyAlignment="1">
      <alignment vertical="center" wrapText="1"/>
    </xf>
    <xf numFmtId="165" fontId="1" fillId="0" borderId="9" xfId="1" applyFont="1" applyFill="1" applyBorder="1" applyAlignment="1">
      <alignment horizontal="right"/>
    </xf>
    <xf numFmtId="164" fontId="1" fillId="0" borderId="10" xfId="0" applyNumberFormat="1" applyFont="1" applyBorder="1" applyAlignment="1">
      <alignment horizontal="right" vertical="center"/>
    </xf>
    <xf numFmtId="165" fontId="2" fillId="2" borderId="4" xfId="1" applyFont="1" applyFill="1" applyBorder="1" applyAlignment="1">
      <alignment horizontal="right"/>
    </xf>
    <xf numFmtId="165" fontId="2" fillId="2" borderId="6" xfId="1" applyFont="1" applyFill="1" applyBorder="1" applyAlignment="1">
      <alignment horizontal="right"/>
    </xf>
    <xf numFmtId="165" fontId="1" fillId="0" borderId="11" xfId="1" applyFont="1" applyFill="1" applyBorder="1" applyAlignment="1">
      <alignment horizontal="right"/>
    </xf>
    <xf numFmtId="165" fontId="2" fillId="2" borderId="13" xfId="1" applyFont="1" applyFill="1" applyBorder="1" applyAlignment="1">
      <alignment horizontal="center"/>
    </xf>
    <xf numFmtId="0" fontId="2" fillId="2" borderId="13" xfId="0" applyFont="1" applyFill="1" applyBorder="1" applyAlignment="1">
      <alignment horizontal="right"/>
    </xf>
    <xf numFmtId="0" fontId="4" fillId="0" borderId="17" xfId="0" applyFont="1" applyBorder="1" applyAlignment="1">
      <alignment vertical="center" wrapText="1"/>
    </xf>
    <xf numFmtId="0" fontId="0" fillId="0" borderId="17" xfId="0" applyBorder="1"/>
    <xf numFmtId="10" fontId="2" fillId="2" borderId="21" xfId="0" applyNumberFormat="1" applyFont="1" applyFill="1" applyBorder="1" applyAlignment="1">
      <alignment horizontal="right"/>
    </xf>
    <xf numFmtId="10" fontId="2" fillId="2" borderId="23" xfId="0" applyNumberFormat="1" applyFont="1" applyFill="1" applyBorder="1" applyAlignment="1">
      <alignment horizontal="right"/>
    </xf>
    <xf numFmtId="165" fontId="2" fillId="3" borderId="25" xfId="1" applyFont="1" applyFill="1" applyBorder="1" applyAlignment="1">
      <alignment horizontal="right"/>
    </xf>
    <xf numFmtId="0" fontId="1" fillId="0" borderId="6" xfId="0" applyFont="1" applyBorder="1" applyAlignment="1">
      <alignment horizontal="right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2" fillId="0" borderId="9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7" fontId="1" fillId="0" borderId="16" xfId="0" applyNumberFormat="1" applyFont="1" applyBorder="1" applyAlignment="1">
      <alignment horizontal="right"/>
    </xf>
    <xf numFmtId="167" fontId="1" fillId="0" borderId="18" xfId="0" applyNumberFormat="1" applyFont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0" fontId="1" fillId="0" borderId="18" xfId="0" applyNumberFormat="1" applyFont="1" applyBorder="1" applyAlignment="1">
      <alignment horizontal="right"/>
    </xf>
    <xf numFmtId="10" fontId="1" fillId="0" borderId="20" xfId="0" applyNumberFormat="1" applyFont="1" applyBorder="1" applyAlignment="1">
      <alignment horizontal="right"/>
    </xf>
    <xf numFmtId="0" fontId="2" fillId="0" borderId="11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0" fontId="1" fillId="0" borderId="16" xfId="0" applyNumberFormat="1" applyFont="1" applyBorder="1" applyAlignment="1">
      <alignment horizontal="right"/>
    </xf>
    <xf numFmtId="165" fontId="1" fillId="0" borderId="2" xfId="1" applyFont="1" applyFill="1" applyBorder="1" applyAlignment="1">
      <alignment horizontal="right"/>
    </xf>
    <xf numFmtId="165" fontId="1" fillId="0" borderId="11" xfId="1" applyFont="1" applyFill="1" applyBorder="1" applyAlignment="1">
      <alignment horizontal="right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165" fontId="1" fillId="0" borderId="9" xfId="1" applyFont="1" applyFill="1" applyBorder="1" applyAlignment="1">
      <alignment horizontal="right"/>
    </xf>
    <xf numFmtId="166" fontId="1" fillId="0" borderId="16" xfId="0" applyNumberFormat="1" applyFont="1" applyBorder="1" applyAlignment="1">
      <alignment horizontal="right"/>
    </xf>
    <xf numFmtId="166" fontId="1" fillId="0" borderId="18" xfId="0" applyNumberFormat="1" applyFont="1" applyBorder="1" applyAlignment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opLeftCell="A7" workbookViewId="0">
      <selection activeCell="A16" sqref="A16:B19"/>
    </sheetView>
  </sheetViews>
  <sheetFormatPr baseColWidth="10" defaultRowHeight="15" x14ac:dyDescent="0.25"/>
  <cols>
    <col min="1" max="1" width="15.28515625" customWidth="1"/>
    <col min="2" max="2" width="38.28515625" bestFit="1" customWidth="1"/>
    <col min="3" max="3" width="41.140625" customWidth="1"/>
    <col min="4" max="4" width="20.140625" style="5" bestFit="1" customWidth="1"/>
    <col min="5" max="5" width="18.42578125" style="5" customWidth="1"/>
  </cols>
  <sheetData>
    <row r="1" spans="1:5" x14ac:dyDescent="0.25">
      <c r="A1" s="3" t="s">
        <v>3</v>
      </c>
      <c r="B1" s="3" t="s">
        <v>4</v>
      </c>
      <c r="C1" s="3" t="s">
        <v>5</v>
      </c>
      <c r="D1" s="3" t="s">
        <v>0</v>
      </c>
      <c r="E1" s="3" t="s">
        <v>1</v>
      </c>
    </row>
    <row r="2" spans="1:5" ht="45" x14ac:dyDescent="0.25">
      <c r="A2" s="1" t="s">
        <v>6</v>
      </c>
      <c r="B2" s="2" t="s">
        <v>7</v>
      </c>
      <c r="C2" s="2" t="s">
        <v>9</v>
      </c>
      <c r="D2" s="5">
        <v>57896700</v>
      </c>
      <c r="E2" s="5">
        <v>11379207.369999999</v>
      </c>
    </row>
    <row r="3" spans="1:5" ht="30" x14ac:dyDescent="0.25">
      <c r="A3" s="1"/>
      <c r="B3" s="2"/>
      <c r="C3" s="2" t="s">
        <v>10</v>
      </c>
      <c r="D3" s="5">
        <v>6606800</v>
      </c>
      <c r="E3" s="5">
        <v>1744900.34</v>
      </c>
    </row>
    <row r="4" spans="1:5" ht="30" x14ac:dyDescent="0.25">
      <c r="B4" s="2" t="s">
        <v>8</v>
      </c>
      <c r="C4" s="2" t="s">
        <v>29</v>
      </c>
      <c r="D4" s="5">
        <v>49200000</v>
      </c>
      <c r="E4" s="5">
        <v>10762094.300000001</v>
      </c>
    </row>
    <row r="5" spans="1:5" ht="45" x14ac:dyDescent="0.25">
      <c r="C5" s="2" t="s">
        <v>28</v>
      </c>
      <c r="D5" s="5">
        <v>7267000</v>
      </c>
      <c r="E5" s="5">
        <v>893506.73</v>
      </c>
    </row>
    <row r="6" spans="1:5" ht="30" x14ac:dyDescent="0.25">
      <c r="C6" s="2" t="s">
        <v>20</v>
      </c>
      <c r="D6" s="5">
        <v>2000</v>
      </c>
      <c r="E6" s="5">
        <v>0</v>
      </c>
    </row>
    <row r="7" spans="1:5" ht="45" x14ac:dyDescent="0.25">
      <c r="A7" s="1" t="s">
        <v>11</v>
      </c>
      <c r="B7" t="s">
        <v>12</v>
      </c>
      <c r="C7" s="2" t="s">
        <v>13</v>
      </c>
      <c r="D7" s="5">
        <v>2000</v>
      </c>
      <c r="E7" s="5">
        <v>0</v>
      </c>
    </row>
    <row r="8" spans="1:5" x14ac:dyDescent="0.25">
      <c r="C8" s="2" t="s">
        <v>14</v>
      </c>
      <c r="D8" s="5">
        <v>2625000</v>
      </c>
      <c r="E8" s="5">
        <v>0</v>
      </c>
    </row>
    <row r="9" spans="1:5" ht="30" x14ac:dyDescent="0.25">
      <c r="B9" s="4" t="s">
        <v>26</v>
      </c>
      <c r="C9" s="2" t="s">
        <v>15</v>
      </c>
      <c r="D9" s="5">
        <v>1000000</v>
      </c>
      <c r="E9" s="5">
        <v>0</v>
      </c>
    </row>
    <row r="10" spans="1:5" x14ac:dyDescent="0.25">
      <c r="C10" s="2" t="s">
        <v>16</v>
      </c>
      <c r="D10" s="5">
        <v>0</v>
      </c>
      <c r="E10" s="5">
        <v>0</v>
      </c>
    </row>
    <row r="11" spans="1:5" x14ac:dyDescent="0.25">
      <c r="B11" s="4" t="s">
        <v>34</v>
      </c>
      <c r="C11" s="2" t="s">
        <v>17</v>
      </c>
      <c r="D11" s="5">
        <v>1000</v>
      </c>
      <c r="E11" s="5">
        <v>0</v>
      </c>
    </row>
    <row r="12" spans="1:5" x14ac:dyDescent="0.25">
      <c r="C12" s="2" t="s">
        <v>18</v>
      </c>
      <c r="D12" s="5">
        <v>10000</v>
      </c>
      <c r="E12" s="5">
        <v>0</v>
      </c>
    </row>
    <row r="13" spans="1:5" ht="30" x14ac:dyDescent="0.25">
      <c r="B13" s="4" t="s">
        <v>19</v>
      </c>
      <c r="C13" s="2" t="s">
        <v>27</v>
      </c>
      <c r="D13" s="5">
        <v>17146000</v>
      </c>
      <c r="E13" s="5">
        <v>201419.93</v>
      </c>
    </row>
    <row r="14" spans="1:5" ht="30" x14ac:dyDescent="0.25">
      <c r="C14" s="2" t="s">
        <v>38</v>
      </c>
      <c r="D14" s="5">
        <v>20950826</v>
      </c>
      <c r="E14" s="5">
        <v>20809578.27</v>
      </c>
    </row>
    <row r="15" spans="1:5" x14ac:dyDescent="0.25">
      <c r="C15" s="2"/>
    </row>
    <row r="16" spans="1:5" ht="45" x14ac:dyDescent="0.25">
      <c r="A16" s="1" t="s">
        <v>21</v>
      </c>
      <c r="B16" s="2" t="s">
        <v>22</v>
      </c>
      <c r="C16" s="2" t="s">
        <v>24</v>
      </c>
    </row>
    <row r="17" spans="1:3" x14ac:dyDescent="0.25">
      <c r="A17" s="1"/>
      <c r="B17" s="2"/>
      <c r="C17" s="2"/>
    </row>
    <row r="18" spans="1:3" ht="30" x14ac:dyDescent="0.25">
      <c r="B18" s="2" t="s">
        <v>23</v>
      </c>
      <c r="C18" s="2" t="s">
        <v>24</v>
      </c>
    </row>
    <row r="19" spans="1:3" ht="30" x14ac:dyDescent="0.25">
      <c r="C19" s="2" t="s">
        <v>25</v>
      </c>
    </row>
    <row r="20" spans="1:3" ht="45" x14ac:dyDescent="0.25">
      <c r="A20" s="1" t="s">
        <v>30</v>
      </c>
      <c r="B20" s="4" t="s">
        <v>31</v>
      </c>
      <c r="C20" s="2" t="s">
        <v>32</v>
      </c>
    </row>
    <row r="21" spans="1:3" x14ac:dyDescent="0.25">
      <c r="C21" s="2" t="s">
        <v>33</v>
      </c>
    </row>
    <row r="23" spans="1:3" x14ac:dyDescent="0.25">
      <c r="A23" t="s">
        <v>35</v>
      </c>
    </row>
    <row r="24" spans="1:3" x14ac:dyDescent="0.25">
      <c r="A24" s="6" t="s">
        <v>36</v>
      </c>
      <c r="B24" t="s">
        <v>37</v>
      </c>
    </row>
  </sheetData>
  <pageMargins left="0.7" right="0.7" top="0.75" bottom="0.75" header="0.3" footer="0.3"/>
  <pageSetup orientation="portrait" horizontalDpi="0" verticalDpi="0" r:id="rId1"/>
  <ignoredErrors>
    <ignoredError sqref="A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28"/>
  <sheetViews>
    <sheetView topLeftCell="C1" zoomScaleNormal="100" workbookViewId="0">
      <selection activeCell="E25" activeCellId="3" sqref="E4:E21 E23 E24 E25"/>
    </sheetView>
  </sheetViews>
  <sheetFormatPr baseColWidth="10" defaultRowHeight="15" x14ac:dyDescent="0.25"/>
  <cols>
    <col min="1" max="1" width="17.28515625" customWidth="1"/>
    <col min="2" max="2" width="30" customWidth="1"/>
    <col min="3" max="3" width="57.140625" customWidth="1"/>
    <col min="4" max="4" width="64.7109375" style="18" customWidth="1"/>
    <col min="5" max="5" width="25" style="9" bestFit="1" customWidth="1"/>
    <col min="6" max="6" width="12.5703125" bestFit="1" customWidth="1"/>
    <col min="7" max="7" width="19.5703125" customWidth="1"/>
  </cols>
  <sheetData>
    <row r="1" spans="2:7" ht="23.25" x14ac:dyDescent="0.35">
      <c r="B1" s="86" t="s">
        <v>94</v>
      </c>
      <c r="C1" s="86"/>
      <c r="D1" s="86"/>
      <c r="E1" s="86"/>
    </row>
    <row r="2" spans="2:7" ht="15.75" thickBot="1" x14ac:dyDescent="0.3"/>
    <row r="3" spans="2:7" ht="20.25" thickTop="1" thickBot="1" x14ac:dyDescent="0.35">
      <c r="B3" s="44" t="s">
        <v>3</v>
      </c>
      <c r="C3" s="45" t="s">
        <v>4</v>
      </c>
      <c r="D3" s="46" t="s">
        <v>5</v>
      </c>
      <c r="E3" s="45" t="s">
        <v>42</v>
      </c>
      <c r="F3" s="47" t="s">
        <v>49</v>
      </c>
    </row>
    <row r="4" spans="2:7" ht="30" customHeight="1" x14ac:dyDescent="0.3">
      <c r="B4" s="84" t="s">
        <v>65</v>
      </c>
      <c r="C4" s="27" t="s">
        <v>66</v>
      </c>
      <c r="D4" s="28" t="s">
        <v>9</v>
      </c>
      <c r="E4" s="29">
        <v>4092607000</v>
      </c>
      <c r="F4" s="48">
        <f t="shared" ref="F4:F12" si="0">+E4/$E$27</f>
        <v>0.21540036842105262</v>
      </c>
      <c r="G4" s="9"/>
    </row>
    <row r="5" spans="2:7" ht="30" customHeight="1" x14ac:dyDescent="0.3">
      <c r="B5" s="85"/>
      <c r="C5" s="22">
        <f>+E4+E5</f>
        <v>10312608000</v>
      </c>
      <c r="D5" s="21" t="s">
        <v>52</v>
      </c>
      <c r="E5" s="14">
        <v>6220001000</v>
      </c>
      <c r="F5" s="49">
        <f t="shared" si="0"/>
        <v>0.32736847368421051</v>
      </c>
    </row>
    <row r="6" spans="2:7" ht="30" customHeight="1" x14ac:dyDescent="0.3">
      <c r="B6" s="87"/>
      <c r="C6" s="12" t="s">
        <v>67</v>
      </c>
      <c r="D6" s="21" t="s">
        <v>53</v>
      </c>
      <c r="E6" s="14">
        <v>181503000</v>
      </c>
      <c r="F6" s="49">
        <f t="shared" si="0"/>
        <v>9.5527894736842107E-3</v>
      </c>
    </row>
    <row r="7" spans="2:7" ht="30" customHeight="1" x14ac:dyDescent="0.3">
      <c r="B7" s="87"/>
      <c r="C7" s="22">
        <f>+E6+E7+E8+E9</f>
        <v>2385012000</v>
      </c>
      <c r="D7" s="21" t="s">
        <v>54</v>
      </c>
      <c r="E7" s="14">
        <v>178509000</v>
      </c>
      <c r="F7" s="49">
        <f t="shared" si="0"/>
        <v>9.3952105263157889E-3</v>
      </c>
    </row>
    <row r="8" spans="2:7" ht="30" customHeight="1" x14ac:dyDescent="0.3">
      <c r="B8" s="87"/>
      <c r="C8" s="79"/>
      <c r="D8" s="21" t="s">
        <v>55</v>
      </c>
      <c r="E8" s="14">
        <v>1650000000</v>
      </c>
      <c r="F8" s="49">
        <f t="shared" si="0"/>
        <v>8.6842105263157901E-2</v>
      </c>
      <c r="G8" s="9"/>
    </row>
    <row r="9" spans="2:7" ht="30" customHeight="1" x14ac:dyDescent="0.3">
      <c r="B9" s="80"/>
      <c r="C9" s="23"/>
      <c r="D9" s="21" t="s">
        <v>92</v>
      </c>
      <c r="E9" s="14">
        <v>375000000</v>
      </c>
      <c r="F9" s="49">
        <f t="shared" si="0"/>
        <v>1.9736842105263157E-2</v>
      </c>
      <c r="G9" s="9"/>
    </row>
    <row r="10" spans="2:7" ht="30" customHeight="1" x14ac:dyDescent="0.3">
      <c r="B10" s="88">
        <f>+C5+C7+C11</f>
        <v>13716624000</v>
      </c>
      <c r="C10" s="81" t="s">
        <v>70</v>
      </c>
      <c r="D10" s="19" t="s">
        <v>68</v>
      </c>
      <c r="E10" s="14">
        <v>1019003000</v>
      </c>
      <c r="F10" s="49">
        <f t="shared" si="0"/>
        <v>5.363173684210526E-2</v>
      </c>
      <c r="G10" s="9"/>
    </row>
    <row r="11" spans="2:7" ht="30" customHeight="1" thickBot="1" x14ac:dyDescent="0.35">
      <c r="B11" s="89"/>
      <c r="C11" s="30">
        <f>+E10+E11</f>
        <v>1019004000</v>
      </c>
      <c r="D11" s="31" t="s">
        <v>69</v>
      </c>
      <c r="E11" s="32">
        <v>1000</v>
      </c>
      <c r="F11" s="50">
        <f t="shared" si="0"/>
        <v>5.2631578947368423E-8</v>
      </c>
      <c r="G11" s="9"/>
    </row>
    <row r="12" spans="2:7" ht="24.75" customHeight="1" x14ac:dyDescent="0.3">
      <c r="B12" s="84" t="s">
        <v>74</v>
      </c>
      <c r="C12" s="33" t="s">
        <v>72</v>
      </c>
      <c r="D12" s="90" t="s">
        <v>93</v>
      </c>
      <c r="E12" s="92">
        <v>3000</v>
      </c>
      <c r="F12" s="94">
        <f t="shared" si="0"/>
        <v>1.5789473684210527E-7</v>
      </c>
    </row>
    <row r="13" spans="2:7" ht="24.75" customHeight="1" x14ac:dyDescent="0.25">
      <c r="B13" s="85"/>
      <c r="C13" s="11">
        <f>+E12</f>
        <v>3000</v>
      </c>
      <c r="D13" s="91"/>
      <c r="E13" s="93"/>
      <c r="F13" s="95"/>
    </row>
    <row r="14" spans="2:7" ht="30" customHeight="1" x14ac:dyDescent="0.3">
      <c r="B14" s="85"/>
      <c r="C14" s="24" t="s">
        <v>71</v>
      </c>
      <c r="D14" s="19" t="s">
        <v>50</v>
      </c>
      <c r="E14" s="15">
        <v>101000</v>
      </c>
      <c r="F14" s="49">
        <f>+E14/$E$27</f>
        <v>5.3157894736842106E-6</v>
      </c>
    </row>
    <row r="15" spans="2:7" ht="32.25" customHeight="1" x14ac:dyDescent="0.3">
      <c r="B15" s="85"/>
      <c r="C15" s="25">
        <f>+E14+E15</f>
        <v>385103000</v>
      </c>
      <c r="D15" s="19" t="s">
        <v>51</v>
      </c>
      <c r="E15" s="15">
        <v>385002000</v>
      </c>
      <c r="F15" s="49">
        <f>+E15/$E$27</f>
        <v>2.0263263157894736E-2</v>
      </c>
    </row>
    <row r="16" spans="2:7" ht="26.25" customHeight="1" x14ac:dyDescent="0.3">
      <c r="B16" s="85"/>
      <c r="C16" s="12" t="s">
        <v>73</v>
      </c>
      <c r="D16" s="91" t="s">
        <v>56</v>
      </c>
      <c r="E16" s="93">
        <v>198001000</v>
      </c>
      <c r="F16" s="97">
        <f>+E16/$E$27</f>
        <v>1.0421105263157895E-2</v>
      </c>
    </row>
    <row r="17" spans="2:6" ht="27.75" customHeight="1" thickBot="1" x14ac:dyDescent="0.3">
      <c r="B17" s="51">
        <f>+C13+C15+C17</f>
        <v>583107000</v>
      </c>
      <c r="C17" s="30">
        <f>+E16</f>
        <v>198001000</v>
      </c>
      <c r="D17" s="99"/>
      <c r="E17" s="96"/>
      <c r="F17" s="98"/>
    </row>
    <row r="18" spans="2:6" ht="36.75" customHeight="1" x14ac:dyDescent="0.25">
      <c r="B18" s="84" t="s">
        <v>79</v>
      </c>
      <c r="C18" s="36" t="s">
        <v>75</v>
      </c>
      <c r="D18" s="90" t="s">
        <v>64</v>
      </c>
      <c r="E18" s="100">
        <v>1955245589</v>
      </c>
      <c r="F18" s="102">
        <f>+E18/$E$27</f>
        <v>0.10290766257894737</v>
      </c>
    </row>
    <row r="19" spans="2:6" ht="25.5" customHeight="1" x14ac:dyDescent="0.25">
      <c r="B19" s="85"/>
      <c r="C19" s="11">
        <f>+E18</f>
        <v>1955245589</v>
      </c>
      <c r="D19" s="91"/>
      <c r="E19" s="101"/>
      <c r="F19" s="97"/>
    </row>
    <row r="20" spans="2:6" ht="51.75" customHeight="1" x14ac:dyDescent="0.3">
      <c r="B20" s="85"/>
      <c r="C20" s="26" t="s">
        <v>77</v>
      </c>
      <c r="D20" s="19" t="s">
        <v>56</v>
      </c>
      <c r="E20" s="16">
        <v>625002000</v>
      </c>
      <c r="F20" s="49">
        <f t="shared" ref="F20:F25" si="1">+E20/$E$27</f>
        <v>3.289484210526316E-2</v>
      </c>
    </row>
    <row r="21" spans="2:6" ht="40.5" customHeight="1" thickBot="1" x14ac:dyDescent="0.35">
      <c r="B21" s="52">
        <f>+C19+C21</f>
        <v>2580248589</v>
      </c>
      <c r="C21" s="37">
        <f>+E20+E21</f>
        <v>625003000</v>
      </c>
      <c r="D21" s="31" t="s">
        <v>57</v>
      </c>
      <c r="E21" s="38">
        <v>1000</v>
      </c>
      <c r="F21" s="50">
        <f t="shared" si="1"/>
        <v>5.2631578947368423E-8</v>
      </c>
    </row>
    <row r="22" spans="2:6" ht="30" customHeight="1" thickBot="1" x14ac:dyDescent="0.35">
      <c r="B22" s="53"/>
      <c r="C22" s="39" t="s">
        <v>78</v>
      </c>
      <c r="D22" s="40" t="s">
        <v>43</v>
      </c>
      <c r="E22" s="41">
        <f>+E4+E5+E6+E7+E8+E10+E11+E12+E14+E15+E16+E18+E20+E21+E9</f>
        <v>16879979589</v>
      </c>
      <c r="F22" s="54">
        <f t="shared" si="1"/>
        <v>0.88841997836842101</v>
      </c>
    </row>
    <row r="23" spans="2:6" ht="30.75" customHeight="1" x14ac:dyDescent="0.3">
      <c r="B23" s="84" t="s">
        <v>80</v>
      </c>
      <c r="C23" s="82" t="s">
        <v>76</v>
      </c>
      <c r="D23" s="43" t="s">
        <v>32</v>
      </c>
      <c r="E23" s="29">
        <v>2000</v>
      </c>
      <c r="F23" s="55">
        <f t="shared" si="1"/>
        <v>1.0526315789473685E-7</v>
      </c>
    </row>
    <row r="24" spans="2:6" ht="30" customHeight="1" x14ac:dyDescent="0.3">
      <c r="B24" s="85"/>
      <c r="C24" s="83"/>
      <c r="D24" s="19" t="s">
        <v>59</v>
      </c>
      <c r="E24" s="14">
        <v>2081503000</v>
      </c>
      <c r="F24" s="49">
        <f t="shared" si="1"/>
        <v>0.10955278947368421</v>
      </c>
    </row>
    <row r="25" spans="2:6" ht="30" customHeight="1" thickBot="1" x14ac:dyDescent="0.35">
      <c r="B25" s="52">
        <f>+C25</f>
        <v>2120020411</v>
      </c>
      <c r="C25" s="37">
        <f>+E23+E24+E25</f>
        <v>2120020411</v>
      </c>
      <c r="D25" s="31" t="s">
        <v>58</v>
      </c>
      <c r="E25" s="32">
        <v>38515411</v>
      </c>
      <c r="F25" s="50">
        <f t="shared" si="1"/>
        <v>2.0271268947368421E-3</v>
      </c>
    </row>
    <row r="26" spans="2:6" s="7" customFormat="1" ht="30" customHeight="1" x14ac:dyDescent="0.3">
      <c r="B26" s="56"/>
      <c r="C26" s="34"/>
      <c r="D26" s="35" t="s">
        <v>44</v>
      </c>
      <c r="E26" s="42">
        <f>+E23+E24+E25</f>
        <v>2120020411</v>
      </c>
      <c r="F26" s="57">
        <v>0.13750000000000001</v>
      </c>
    </row>
    <row r="27" spans="2:6" s="7" customFormat="1" ht="30" customHeight="1" thickBot="1" x14ac:dyDescent="0.35">
      <c r="B27" s="58"/>
      <c r="C27" s="59" t="s">
        <v>2</v>
      </c>
      <c r="D27" s="60"/>
      <c r="E27" s="61">
        <f>+E22+E26</f>
        <v>19000000000</v>
      </c>
      <c r="F27" s="62">
        <f>+E27/$E$27</f>
        <v>1</v>
      </c>
    </row>
    <row r="28" spans="2:6" ht="15.75" thickTop="1" x14ac:dyDescent="0.25">
      <c r="D28" s="20"/>
    </row>
  </sheetData>
  <mergeCells count="16">
    <mergeCell ref="F12:F13"/>
    <mergeCell ref="E16:E17"/>
    <mergeCell ref="F16:F17"/>
    <mergeCell ref="D16:D17"/>
    <mergeCell ref="D18:D19"/>
    <mergeCell ref="E18:E19"/>
    <mergeCell ref="F18:F19"/>
    <mergeCell ref="C23:C24"/>
    <mergeCell ref="B23:B24"/>
    <mergeCell ref="B1:E1"/>
    <mergeCell ref="B4:B8"/>
    <mergeCell ref="B12:B16"/>
    <mergeCell ref="B18:B20"/>
    <mergeCell ref="B10:B11"/>
    <mergeCell ref="D12:D13"/>
    <mergeCell ref="E12:E13"/>
  </mergeCells>
  <printOptions horizontalCentered="1"/>
  <pageMargins left="0.70866141732283472" right="0.64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F26"/>
  <sheetViews>
    <sheetView tabSelected="1" zoomScale="95" zoomScaleNormal="95" workbookViewId="0">
      <selection activeCell="E26" sqref="E26"/>
    </sheetView>
  </sheetViews>
  <sheetFormatPr baseColWidth="10" defaultRowHeight="15" x14ac:dyDescent="0.25"/>
  <cols>
    <col min="1" max="1" width="17.28515625" customWidth="1"/>
    <col min="2" max="2" width="30.7109375" customWidth="1"/>
    <col min="3" max="3" width="56.85546875" customWidth="1"/>
    <col min="4" max="4" width="66.28515625" style="18" bestFit="1" customWidth="1"/>
    <col min="5" max="5" width="24.85546875" style="63" customWidth="1"/>
    <col min="6" max="6" width="11.42578125" style="17"/>
  </cols>
  <sheetData>
    <row r="1" spans="2:6" ht="23.25" x14ac:dyDescent="0.35">
      <c r="B1" s="86" t="s">
        <v>95</v>
      </c>
      <c r="C1" s="86"/>
      <c r="D1" s="86"/>
      <c r="E1" s="86"/>
    </row>
    <row r="2" spans="2:6" ht="15.75" thickBot="1" x14ac:dyDescent="0.3"/>
    <row r="3" spans="2:6" ht="20.25" thickTop="1" thickBot="1" x14ac:dyDescent="0.35">
      <c r="B3" s="8" t="s">
        <v>3</v>
      </c>
      <c r="C3" s="72" t="s">
        <v>4</v>
      </c>
      <c r="D3" s="46" t="s">
        <v>5</v>
      </c>
      <c r="E3" s="73" t="s">
        <v>42</v>
      </c>
      <c r="F3" s="47" t="s">
        <v>49</v>
      </c>
    </row>
    <row r="4" spans="2:6" ht="30" customHeight="1" x14ac:dyDescent="0.3">
      <c r="B4" s="84" t="s">
        <v>90</v>
      </c>
      <c r="C4" s="27" t="s">
        <v>82</v>
      </c>
      <c r="D4" s="43" t="s">
        <v>39</v>
      </c>
      <c r="E4" s="67">
        <v>9573915000</v>
      </c>
      <c r="F4" s="48">
        <f>+E4/$E$25</f>
        <v>0.50389026315789476</v>
      </c>
    </row>
    <row r="5" spans="2:6" ht="30" customHeight="1" x14ac:dyDescent="0.3">
      <c r="B5" s="85"/>
      <c r="C5" s="66"/>
      <c r="D5" s="19" t="s">
        <v>40</v>
      </c>
      <c r="E5" s="65">
        <v>919802589</v>
      </c>
      <c r="F5" s="49">
        <f t="shared" ref="F5:F26" si="0">+E5/$E$25</f>
        <v>4.8410662578947369E-2</v>
      </c>
    </row>
    <row r="6" spans="2:6" ht="30" customHeight="1" x14ac:dyDescent="0.3">
      <c r="B6" s="85"/>
      <c r="C6" s="25">
        <f>+E4+E5+E6</f>
        <v>12077217589</v>
      </c>
      <c r="D6" s="19" t="s">
        <v>41</v>
      </c>
      <c r="E6" s="65">
        <v>1583500000</v>
      </c>
      <c r="F6" s="49">
        <f t="shared" si="0"/>
        <v>8.3342105263157898E-2</v>
      </c>
    </row>
    <row r="7" spans="2:6" ht="20.25" customHeight="1" x14ac:dyDescent="0.3">
      <c r="B7" s="85"/>
      <c r="C7" s="12" t="s">
        <v>83</v>
      </c>
      <c r="D7" s="91" t="s">
        <v>61</v>
      </c>
      <c r="E7" s="103">
        <v>927701000</v>
      </c>
      <c r="F7" s="97">
        <f t="shared" si="0"/>
        <v>4.8826368421052632E-2</v>
      </c>
    </row>
    <row r="8" spans="2:6" ht="24.75" customHeight="1" x14ac:dyDescent="0.25">
      <c r="B8" s="74"/>
      <c r="C8" s="25">
        <f>+E7</f>
        <v>927701000</v>
      </c>
      <c r="D8" s="91"/>
      <c r="E8" s="103"/>
      <c r="F8" s="97"/>
    </row>
    <row r="9" spans="2:6" ht="22.5" customHeight="1" x14ac:dyDescent="0.3">
      <c r="B9" s="75"/>
      <c r="C9" s="12" t="s">
        <v>84</v>
      </c>
      <c r="D9" s="91" t="s">
        <v>45</v>
      </c>
      <c r="E9" s="103">
        <v>9150000</v>
      </c>
      <c r="F9" s="97">
        <f t="shared" si="0"/>
        <v>4.8157894736842105E-4</v>
      </c>
    </row>
    <row r="10" spans="2:6" ht="29.25" customHeight="1" thickBot="1" x14ac:dyDescent="0.3">
      <c r="B10" s="51">
        <f>+C6+C8+C10</f>
        <v>13014068589</v>
      </c>
      <c r="C10" s="68">
        <f>+E9</f>
        <v>9150000</v>
      </c>
      <c r="D10" s="99"/>
      <c r="E10" s="104"/>
      <c r="F10" s="98"/>
    </row>
    <row r="11" spans="2:6" ht="30" customHeight="1" x14ac:dyDescent="0.3">
      <c r="B11" s="84" t="s">
        <v>91</v>
      </c>
      <c r="C11" s="27" t="s">
        <v>85</v>
      </c>
      <c r="D11" s="43" t="s">
        <v>60</v>
      </c>
      <c r="E11" s="67">
        <v>153000000</v>
      </c>
      <c r="F11" s="48">
        <f t="shared" si="0"/>
        <v>8.0526315789473685E-3</v>
      </c>
    </row>
    <row r="12" spans="2:6" ht="30" customHeight="1" x14ac:dyDescent="0.3">
      <c r="B12" s="85"/>
      <c r="C12" s="66"/>
      <c r="D12" s="19" t="s">
        <v>81</v>
      </c>
      <c r="E12" s="65">
        <v>2239982000</v>
      </c>
      <c r="F12" s="49">
        <f t="shared" si="0"/>
        <v>0.11789378947368422</v>
      </c>
    </row>
    <row r="13" spans="2:6" ht="30" customHeight="1" x14ac:dyDescent="0.3">
      <c r="B13" s="85"/>
      <c r="C13" s="25">
        <f>+E11+E12+E13</f>
        <v>3487511000</v>
      </c>
      <c r="D13" s="19" t="s">
        <v>46</v>
      </c>
      <c r="E13" s="65">
        <v>1094529000</v>
      </c>
      <c r="F13" s="49">
        <f t="shared" si="0"/>
        <v>5.7606789473684208E-2</v>
      </c>
    </row>
    <row r="14" spans="2:6" ht="27" customHeight="1" x14ac:dyDescent="0.3">
      <c r="B14" s="85"/>
      <c r="C14" s="13" t="s">
        <v>86</v>
      </c>
      <c r="D14" s="91" t="s">
        <v>62</v>
      </c>
      <c r="E14" s="103">
        <v>103000000</v>
      </c>
      <c r="F14" s="97">
        <f t="shared" si="0"/>
        <v>5.4210526315789471E-3</v>
      </c>
    </row>
    <row r="15" spans="2:6" ht="27.75" customHeight="1" thickBot="1" x14ac:dyDescent="0.3">
      <c r="B15" s="51">
        <f>+C13+C15</f>
        <v>3590511000</v>
      </c>
      <c r="C15" s="68">
        <f>+E14</f>
        <v>103000000</v>
      </c>
      <c r="D15" s="99"/>
      <c r="E15" s="104"/>
      <c r="F15" s="98"/>
    </row>
    <row r="16" spans="2:6" ht="23.25" customHeight="1" x14ac:dyDescent="0.3">
      <c r="B16" s="84" t="s">
        <v>63</v>
      </c>
      <c r="C16" s="33" t="s">
        <v>87</v>
      </c>
      <c r="D16" s="90" t="s">
        <v>47</v>
      </c>
      <c r="E16" s="107">
        <v>100000</v>
      </c>
      <c r="F16" s="108">
        <f>+E16/$E$25</f>
        <v>5.2631578947368422E-6</v>
      </c>
    </row>
    <row r="17" spans="2:6" ht="24" customHeight="1" x14ac:dyDescent="0.25">
      <c r="B17" s="85"/>
      <c r="C17" s="25">
        <f>+E16</f>
        <v>100000</v>
      </c>
      <c r="D17" s="91"/>
      <c r="E17" s="103"/>
      <c r="F17" s="109"/>
    </row>
    <row r="18" spans="2:6" ht="24" customHeight="1" x14ac:dyDescent="0.3">
      <c r="B18" s="85"/>
      <c r="C18" s="10" t="s">
        <v>88</v>
      </c>
      <c r="D18" s="91" t="s">
        <v>48</v>
      </c>
      <c r="E18" s="103">
        <v>275300000</v>
      </c>
      <c r="F18" s="97">
        <f>+E18/$E$25</f>
        <v>1.4489473684210526E-2</v>
      </c>
    </row>
    <row r="19" spans="2:6" ht="24" customHeight="1" thickBot="1" x14ac:dyDescent="0.3">
      <c r="B19" s="51">
        <f>+C17+C19</f>
        <v>275400000</v>
      </c>
      <c r="C19" s="68">
        <f>+E18</f>
        <v>275300000</v>
      </c>
      <c r="D19" s="99"/>
      <c r="E19" s="104"/>
      <c r="F19" s="98"/>
    </row>
    <row r="20" spans="2:6" ht="30" customHeight="1" thickBot="1" x14ac:dyDescent="0.35">
      <c r="B20" s="53"/>
      <c r="C20" s="39"/>
      <c r="D20" s="40" t="s">
        <v>43</v>
      </c>
      <c r="E20" s="70">
        <f>+E4+E5+E6+E7+E11+E9+E12+E13+E14+E16+E18</f>
        <v>16879979589</v>
      </c>
      <c r="F20" s="76">
        <f t="shared" si="0"/>
        <v>0.88841997836842101</v>
      </c>
    </row>
    <row r="21" spans="2:6" ht="30.75" customHeight="1" x14ac:dyDescent="0.3">
      <c r="B21" s="84" t="s">
        <v>80</v>
      </c>
      <c r="C21" s="105" t="s">
        <v>89</v>
      </c>
      <c r="D21" s="43" t="s">
        <v>32</v>
      </c>
      <c r="E21" s="67">
        <v>2000</v>
      </c>
      <c r="F21" s="48">
        <f t="shared" si="0"/>
        <v>1.0526315789473685E-7</v>
      </c>
    </row>
    <row r="22" spans="2:6" ht="30" customHeight="1" x14ac:dyDescent="0.3">
      <c r="B22" s="85"/>
      <c r="C22" s="106"/>
      <c r="D22" s="19" t="s">
        <v>59</v>
      </c>
      <c r="E22" s="65">
        <v>2081503000</v>
      </c>
      <c r="F22" s="49">
        <f>+E22/$E$25</f>
        <v>0.10955278947368421</v>
      </c>
    </row>
    <row r="23" spans="2:6" ht="30" customHeight="1" thickBot="1" x14ac:dyDescent="0.35">
      <c r="B23" s="51">
        <f>+C23</f>
        <v>2120020411</v>
      </c>
      <c r="C23" s="68">
        <f>+E21+E22+E23</f>
        <v>2120020411</v>
      </c>
      <c r="D23" s="31" t="s">
        <v>58</v>
      </c>
      <c r="E23" s="71">
        <v>38515411</v>
      </c>
      <c r="F23" s="50">
        <f>+E23/$E$25</f>
        <v>2.0271268947368421E-3</v>
      </c>
    </row>
    <row r="24" spans="2:6" s="7" customFormat="1" ht="30" customHeight="1" x14ac:dyDescent="0.3">
      <c r="B24" s="56"/>
      <c r="C24" s="34"/>
      <c r="D24" s="35" t="s">
        <v>44</v>
      </c>
      <c r="E24" s="69">
        <f>+SUM(E21:E23)</f>
        <v>2120020411</v>
      </c>
      <c r="F24" s="77">
        <f t="shared" si="0"/>
        <v>0.11158002163157894</v>
      </c>
    </row>
    <row r="25" spans="2:6" s="7" customFormat="1" ht="30" customHeight="1" thickBot="1" x14ac:dyDescent="0.35">
      <c r="B25" s="58"/>
      <c r="C25" s="59" t="s">
        <v>2</v>
      </c>
      <c r="D25" s="60"/>
      <c r="E25" s="78">
        <f>+E20+E24</f>
        <v>19000000000</v>
      </c>
      <c r="F25" s="62">
        <f t="shared" si="0"/>
        <v>1</v>
      </c>
    </row>
    <row r="26" spans="2:6" ht="15.75" thickTop="1" x14ac:dyDescent="0.25">
      <c r="D26" s="64"/>
      <c r="F26" s="17">
        <f t="shared" si="0"/>
        <v>0</v>
      </c>
    </row>
  </sheetData>
  <mergeCells count="21">
    <mergeCell ref="F14:F15"/>
    <mergeCell ref="C21:C22"/>
    <mergeCell ref="B4:B7"/>
    <mergeCell ref="B21:B22"/>
    <mergeCell ref="B16:B18"/>
    <mergeCell ref="E16:E17"/>
    <mergeCell ref="D16:D17"/>
    <mergeCell ref="D18:D19"/>
    <mergeCell ref="E18:E19"/>
    <mergeCell ref="F7:F8"/>
    <mergeCell ref="D7:D8"/>
    <mergeCell ref="D9:D10"/>
    <mergeCell ref="E9:E10"/>
    <mergeCell ref="F9:F10"/>
    <mergeCell ref="F18:F19"/>
    <mergeCell ref="F16:F17"/>
    <mergeCell ref="B1:E1"/>
    <mergeCell ref="B11:B14"/>
    <mergeCell ref="E7:E8"/>
    <mergeCell ref="D14:D15"/>
    <mergeCell ref="E14:E15"/>
  </mergeCells>
  <printOptions horizontalCentered="1"/>
  <pageMargins left="0.70866141732283472" right="0.49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SINTETICO DE INGRESOS</vt:lpstr>
      <vt:lpstr>INGRESOS</vt:lpstr>
      <vt:lpstr>EGRESOS </vt:lpstr>
      <vt:lpstr>'EGRESOS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DALMAO</dc:creator>
  <cp:lastModifiedBy>FINANZAS-5</cp:lastModifiedBy>
  <cp:lastPrinted>2023-12-15T16:13:37Z</cp:lastPrinted>
  <dcterms:created xsi:type="dcterms:W3CDTF">2014-05-22T13:27:57Z</dcterms:created>
  <dcterms:modified xsi:type="dcterms:W3CDTF">2023-12-15T16:40:54Z</dcterms:modified>
</cp:coreProperties>
</file>